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drawings/drawing2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Sta_Son_Ja\Z_SC026\Aus_XZ300\Stunden_Soll_Ist_Vergleich_2022\"/>
    </mc:Choice>
  </mc:AlternateContent>
  <xr:revisionPtr revIDLastSave="0" documentId="13_ncr:1_{DDC3C41B-9533-4754-9D1C-B39871019EDA}" xr6:coauthVersionLast="47" xr6:coauthVersionMax="47" xr10:uidLastSave="{00000000-0000-0000-0000-000000000000}"/>
  <workbookProtection workbookAlgorithmName="SHA-512" workbookHashValue="d05eEu9SPBT86pE9hJLSo8TbB9Yh1p0LXwiWvbVO4ebGlBubSQpJrUIHkXIz6qd/apyU3kc1gzu6jsXaMe+n8A==" workbookSaltValue="RjOLTErHoyS0JssCYlPumQ==" workbookSpinCount="100000" lockStructure="1"/>
  <bookViews>
    <workbookView xWindow="-120" yWindow="-120" windowWidth="25440" windowHeight="15390" xr2:uid="{00000000-000D-0000-FFFF-FFFF00000000}"/>
  </bookViews>
  <sheets>
    <sheet name="Zentrale" sheetId="2" r:id="rId1"/>
    <sheet name="Mitarbeiter" sheetId="4" r:id="rId2"/>
    <sheet name="Jan" sheetId="5" r:id="rId3"/>
    <sheet name="Feb" sheetId="7" r:id="rId4"/>
    <sheet name="Mrz" sheetId="8" r:id="rId5"/>
    <sheet name="Apr" sheetId="9" r:id="rId6"/>
    <sheet name="Mai" sheetId="10" r:id="rId7"/>
    <sheet name="Jun" sheetId="11" r:id="rId8"/>
    <sheet name="Jul" sheetId="12" r:id="rId9"/>
    <sheet name="Aug" sheetId="13" r:id="rId10"/>
    <sheet name="Sep" sheetId="14" r:id="rId11"/>
    <sheet name="Okt" sheetId="15" r:id="rId12"/>
    <sheet name="Nov" sheetId="16" r:id="rId13"/>
    <sheet name="Dez" sheetId="17" r:id="rId14"/>
    <sheet name="Umrechnung" sheetId="6" r:id="rId15"/>
    <sheet name="Dokumentation" sheetId="3" r:id="rId16"/>
    <sheet name="N" sheetId="1" r:id="rId17"/>
  </sheets>
  <definedNames>
    <definedName name="_xlnm.Print_Area" localSheetId="5">Apr!$A$4:$L$57</definedName>
    <definedName name="_xlnm.Print_Area" localSheetId="9">Aug!$A$4:$L$57</definedName>
    <definedName name="_xlnm.Print_Area" localSheetId="13">Dez!$A$4:$L$57</definedName>
    <definedName name="_xlnm.Print_Area" localSheetId="15">Dokumentation!$B$2:$J$148</definedName>
    <definedName name="_xlnm.Print_Area" localSheetId="3">Feb!$A$4:$L$57</definedName>
    <definedName name="_xlnm.Print_Area" localSheetId="2">Jan!$A$4:$L$57</definedName>
    <definedName name="_xlnm.Print_Area" localSheetId="8">Jul!$A$4:$L$57</definedName>
    <definedName name="_xlnm.Print_Area" localSheetId="7">Jun!$A$4:$L$57</definedName>
    <definedName name="_xlnm.Print_Area" localSheetId="6">Mai!$A$4:$L$57</definedName>
    <definedName name="_xlnm.Print_Area" localSheetId="1">Mitarbeiter!$B$2:$G$22</definedName>
    <definedName name="_xlnm.Print_Area" localSheetId="4">Mrz!$A$4:$L$57</definedName>
    <definedName name="_xlnm.Print_Area" localSheetId="12">Nov!$A$4:$L$57</definedName>
    <definedName name="_xlnm.Print_Area" localSheetId="11">Okt!$A$4:$L$57</definedName>
    <definedName name="_xlnm.Print_Area" localSheetId="10">Sep!$A$4:$L$57</definedName>
    <definedName name="_xlnm.Print_Area" localSheetId="14">Umrechnung!$E$6:$M$19</definedName>
    <definedName name="_xlnm.Print_Area" localSheetId="0">Zentrale!$B$2:$N$49</definedName>
    <definedName name="_xlnm.Print_Titles" localSheetId="15">Dokumentation!$2:$4</definedName>
    <definedName name="km">#REF!</definedName>
    <definedName name="Name">#REF!</definedName>
    <definedName name="Ort">#REF!</definedName>
  </definedNames>
  <calcPr calcId="191029"/>
</workbook>
</file>

<file path=xl/calcChain.xml><?xml version="1.0" encoding="utf-8"?>
<calcChain xmlns="http://schemas.openxmlformats.org/spreadsheetml/2006/main">
  <c r="A46" i="17" l="1"/>
  <c r="J44" i="17"/>
  <c r="I44" i="17"/>
  <c r="H44" i="17"/>
  <c r="G44" i="17"/>
  <c r="F44" i="17"/>
  <c r="E44" i="17"/>
  <c r="J43" i="17"/>
  <c r="I43" i="17"/>
  <c r="I6" i="17" s="1"/>
  <c r="H43" i="17"/>
  <c r="H6" i="17" s="1"/>
  <c r="F43" i="17"/>
  <c r="F6" i="17" s="1"/>
  <c r="E43" i="17"/>
  <c r="E6" i="17" s="1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C4" i="17"/>
  <c r="A46" i="16"/>
  <c r="J44" i="16"/>
  <c r="I44" i="16"/>
  <c r="H44" i="16"/>
  <c r="G44" i="16"/>
  <c r="F44" i="16"/>
  <c r="E44" i="16"/>
  <c r="J43" i="16"/>
  <c r="I43" i="16"/>
  <c r="H43" i="16"/>
  <c r="H6" i="16"/>
  <c r="F43" i="16"/>
  <c r="F6" i="16"/>
  <c r="E43" i="16"/>
  <c r="E6" i="16" s="1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C4" i="16"/>
  <c r="A46" i="15"/>
  <c r="J44" i="15"/>
  <c r="I44" i="15"/>
  <c r="H44" i="15"/>
  <c r="G44" i="15"/>
  <c r="F44" i="15"/>
  <c r="E44" i="15"/>
  <c r="J43" i="15"/>
  <c r="I43" i="15"/>
  <c r="I6" i="15" s="1"/>
  <c r="H43" i="15"/>
  <c r="H6" i="15"/>
  <c r="F43" i="15"/>
  <c r="F6" i="15" s="1"/>
  <c r="E43" i="15"/>
  <c r="E6" i="15" s="1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C4" i="15"/>
  <c r="A46" i="14"/>
  <c r="J44" i="14"/>
  <c r="I44" i="14"/>
  <c r="H44" i="14"/>
  <c r="G44" i="14"/>
  <c r="F44" i="14"/>
  <c r="E44" i="14"/>
  <c r="J43" i="14"/>
  <c r="J6" i="14"/>
  <c r="I43" i="14"/>
  <c r="I6" i="14" s="1"/>
  <c r="H43" i="14"/>
  <c r="F43" i="14"/>
  <c r="F6" i="14" s="1"/>
  <c r="E43" i="14"/>
  <c r="E6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43" i="14" s="1"/>
  <c r="G10" i="14"/>
  <c r="G9" i="14"/>
  <c r="G8" i="14"/>
  <c r="H6" i="14"/>
  <c r="C4" i="14"/>
  <c r="A46" i="13"/>
  <c r="J44" i="13"/>
  <c r="I44" i="13"/>
  <c r="H44" i="13"/>
  <c r="G44" i="13"/>
  <c r="F44" i="13"/>
  <c r="E44" i="13"/>
  <c r="J43" i="13"/>
  <c r="I43" i="13"/>
  <c r="H43" i="13"/>
  <c r="H6" i="13" s="1"/>
  <c r="F43" i="13"/>
  <c r="F6" i="13" s="1"/>
  <c r="E43" i="13"/>
  <c r="E6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43" i="13" s="1"/>
  <c r="C4" i="13"/>
  <c r="A46" i="12"/>
  <c r="J44" i="12"/>
  <c r="I44" i="12"/>
  <c r="H44" i="12"/>
  <c r="G44" i="12"/>
  <c r="F44" i="12"/>
  <c r="E44" i="12"/>
  <c r="J43" i="12"/>
  <c r="I43" i="12"/>
  <c r="I6" i="12" s="1"/>
  <c r="H43" i="12"/>
  <c r="F43" i="12"/>
  <c r="F6" i="12" s="1"/>
  <c r="E43" i="12"/>
  <c r="E6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H6" i="12"/>
  <c r="C4" i="12"/>
  <c r="A46" i="11"/>
  <c r="J44" i="11"/>
  <c r="I44" i="11"/>
  <c r="H44" i="11"/>
  <c r="G44" i="11"/>
  <c r="F44" i="11"/>
  <c r="E44" i="11"/>
  <c r="J43" i="11"/>
  <c r="I43" i="11"/>
  <c r="I6" i="11" s="1"/>
  <c r="H43" i="11"/>
  <c r="H6" i="11" s="1"/>
  <c r="F43" i="11"/>
  <c r="F6" i="11" s="1"/>
  <c r="E43" i="11"/>
  <c r="E6" i="11" s="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43" i="11" s="1"/>
  <c r="C4" i="11"/>
  <c r="A46" i="10"/>
  <c r="J44" i="10"/>
  <c r="I44" i="10"/>
  <c r="H44" i="10"/>
  <c r="G44" i="10"/>
  <c r="F44" i="10"/>
  <c r="E44" i="10"/>
  <c r="J43" i="10"/>
  <c r="J6" i="10" s="1"/>
  <c r="I43" i="10"/>
  <c r="I6" i="10" s="1"/>
  <c r="H43" i="10"/>
  <c r="H6" i="10"/>
  <c r="F43" i="10"/>
  <c r="F6" i="10" s="1"/>
  <c r="E43" i="10"/>
  <c r="E6" i="10" s="1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C4" i="10"/>
  <c r="A46" i="9"/>
  <c r="J44" i="9"/>
  <c r="I44" i="9"/>
  <c r="H44" i="9"/>
  <c r="G44" i="9"/>
  <c r="F44" i="9"/>
  <c r="E44" i="9"/>
  <c r="J43" i="9"/>
  <c r="J6" i="9" s="1"/>
  <c r="I43" i="9"/>
  <c r="I6" i="9" s="1"/>
  <c r="H43" i="9"/>
  <c r="H6" i="9" s="1"/>
  <c r="F43" i="9"/>
  <c r="F6" i="9" s="1"/>
  <c r="E43" i="9"/>
  <c r="E6" i="9" s="1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C4" i="9"/>
  <c r="A46" i="8"/>
  <c r="J44" i="8"/>
  <c r="I44" i="8"/>
  <c r="H44" i="8"/>
  <c r="G44" i="8"/>
  <c r="F44" i="8"/>
  <c r="E44" i="8"/>
  <c r="J43" i="8"/>
  <c r="I43" i="8"/>
  <c r="H43" i="8"/>
  <c r="H6" i="8" s="1"/>
  <c r="F43" i="8"/>
  <c r="F6" i="8"/>
  <c r="E43" i="8"/>
  <c r="E6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C4" i="8"/>
  <c r="A46" i="7"/>
  <c r="J44" i="7"/>
  <c r="I44" i="7"/>
  <c r="H44" i="7"/>
  <c r="G44" i="7"/>
  <c r="F44" i="7"/>
  <c r="E44" i="7"/>
  <c r="J43" i="7"/>
  <c r="J6" i="7"/>
  <c r="I43" i="7"/>
  <c r="H43" i="7"/>
  <c r="H6" i="7" s="1"/>
  <c r="F43" i="7"/>
  <c r="F6" i="7" s="1"/>
  <c r="E43" i="7"/>
  <c r="E6" i="7" s="1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C4" i="7"/>
  <c r="L24" i="6"/>
  <c r="M18" i="6"/>
  <c r="K18" i="6"/>
  <c r="I18" i="6"/>
  <c r="L18" i="6" s="1"/>
  <c r="M17" i="6"/>
  <c r="K17" i="6"/>
  <c r="I17" i="6"/>
  <c r="L17" i="6" s="1"/>
  <c r="M16" i="6"/>
  <c r="K16" i="6"/>
  <c r="I16" i="6"/>
  <c r="L16" i="6" s="1"/>
  <c r="M15" i="6"/>
  <c r="K15" i="6"/>
  <c r="I15" i="6"/>
  <c r="L15" i="6" s="1"/>
  <c r="M14" i="6"/>
  <c r="K14" i="6"/>
  <c r="I14" i="6"/>
  <c r="L14" i="6" s="1"/>
  <c r="M13" i="6"/>
  <c r="K13" i="6"/>
  <c r="I13" i="6"/>
  <c r="L13" i="6" s="1"/>
  <c r="M12" i="6"/>
  <c r="K12" i="6"/>
  <c r="I12" i="6"/>
  <c r="L12" i="6" s="1"/>
  <c r="M11" i="6"/>
  <c r="K11" i="6"/>
  <c r="I11" i="6"/>
  <c r="L11" i="6" s="1"/>
  <c r="M10" i="6"/>
  <c r="K10" i="6"/>
  <c r="I10" i="6"/>
  <c r="L10" i="6" s="1"/>
  <c r="M9" i="6"/>
  <c r="K9" i="6"/>
  <c r="I9" i="6"/>
  <c r="L9" i="6" s="1"/>
  <c r="M8" i="6"/>
  <c r="K8" i="6"/>
  <c r="M7" i="6"/>
  <c r="K7" i="6"/>
  <c r="I7" i="6"/>
  <c r="L7" i="6" s="1"/>
  <c r="A46" i="5"/>
  <c r="C4" i="5"/>
  <c r="J44" i="5"/>
  <c r="I44" i="5"/>
  <c r="H44" i="5"/>
  <c r="G44" i="5"/>
  <c r="F44" i="5"/>
  <c r="E44" i="5"/>
  <c r="J43" i="5"/>
  <c r="J6" i="5" s="1"/>
  <c r="I43" i="5"/>
  <c r="H43" i="5"/>
  <c r="F43" i="5"/>
  <c r="F6" i="5" s="1"/>
  <c r="E43" i="5"/>
  <c r="E6" i="5" s="1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K10" i="5"/>
  <c r="K8" i="5"/>
  <c r="G8" i="5"/>
  <c r="B15" i="2"/>
  <c r="J6" i="17"/>
  <c r="J6" i="13"/>
  <c r="J6" i="12"/>
  <c r="J6" i="15"/>
  <c r="J6" i="16"/>
  <c r="K9" i="5"/>
  <c r="G43" i="5" l="1"/>
  <c r="G6" i="5" s="1"/>
  <c r="G5" i="7" s="1"/>
  <c r="I8" i="6"/>
  <c r="L8" i="6" s="1"/>
  <c r="G43" i="9"/>
  <c r="G43" i="17"/>
  <c r="I50" i="5"/>
  <c r="I50" i="7" s="1"/>
  <c r="G43" i="15"/>
  <c r="K12" i="5"/>
  <c r="I6" i="13"/>
  <c r="G43" i="12"/>
  <c r="G43" i="10"/>
  <c r="J6" i="11"/>
  <c r="I49" i="5"/>
  <c r="I6" i="5"/>
  <c r="H53" i="5"/>
  <c r="H6" i="5"/>
  <c r="G43" i="7"/>
  <c r="G6" i="7" s="1"/>
  <c r="G5" i="8" s="1"/>
  <c r="I50" i="8"/>
  <c r="I50" i="9" s="1"/>
  <c r="I50" i="10" s="1"/>
  <c r="I50" i="11" s="1"/>
  <c r="I50" i="12" s="1"/>
  <c r="I50" i="13" s="1"/>
  <c r="I50" i="14" s="1"/>
  <c r="I50" i="15" s="1"/>
  <c r="I50" i="16" s="1"/>
  <c r="I50" i="17" s="1"/>
  <c r="J6" i="8"/>
  <c r="G43" i="8"/>
  <c r="I6" i="8"/>
  <c r="G43" i="16"/>
  <c r="I6" i="16"/>
  <c r="I49" i="7"/>
  <c r="I49" i="8" s="1"/>
  <c r="I49" i="9" s="1"/>
  <c r="I49" i="10" s="1"/>
  <c r="I49" i="11" s="1"/>
  <c r="I49" i="12" s="1"/>
  <c r="I49" i="13" s="1"/>
  <c r="I49" i="14" s="1"/>
  <c r="I49" i="15" s="1"/>
  <c r="I49" i="16" s="1"/>
  <c r="I49" i="17" s="1"/>
  <c r="I6" i="7"/>
  <c r="I19" i="6" l="1"/>
  <c r="J19" i="6"/>
  <c r="L19" i="6"/>
  <c r="G6" i="8"/>
  <c r="G5" i="9" s="1"/>
  <c r="G6" i="9" s="1"/>
  <c r="G5" i="10" s="1"/>
  <c r="G6" i="10" s="1"/>
  <c r="G5" i="11" s="1"/>
  <c r="G6" i="11" s="1"/>
  <c r="G5" i="12" s="1"/>
  <c r="G6" i="12" s="1"/>
  <c r="G5" i="13" s="1"/>
  <c r="G6" i="13" s="1"/>
  <c r="G5" i="14" s="1"/>
  <c r="G6" i="14" s="1"/>
  <c r="G5" i="15" s="1"/>
  <c r="G6" i="15" s="1"/>
  <c r="G5" i="16" s="1"/>
  <c r="G6" i="16" s="1"/>
  <c r="G5" i="17" s="1"/>
  <c r="G6" i="17" s="1"/>
  <c r="K11" i="5"/>
  <c r="K13" i="5"/>
  <c r="H51" i="5"/>
  <c r="H47" i="7" s="1"/>
  <c r="K14" i="5" l="1"/>
  <c r="C6" i="5"/>
  <c r="C44" i="5" s="1"/>
  <c r="H52" i="5"/>
  <c r="H48" i="7" s="1"/>
  <c r="H53" i="7" s="1"/>
  <c r="K15" i="5" l="1"/>
  <c r="H51" i="7"/>
  <c r="H47" i="8" s="1"/>
  <c r="K16" i="5" l="1"/>
  <c r="H52" i="7"/>
  <c r="H48" i="8" s="1"/>
  <c r="H53" i="8" s="1"/>
  <c r="H51" i="8" l="1"/>
  <c r="H47" i="9" s="1"/>
  <c r="K17" i="5"/>
  <c r="H52" i="8" l="1"/>
  <c r="H48" i="9" s="1"/>
  <c r="H53" i="9" s="1"/>
  <c r="H51" i="9" s="1"/>
  <c r="H47" i="10" s="1"/>
  <c r="K18" i="5"/>
  <c r="H52" i="9" l="1"/>
  <c r="H48" i="10" s="1"/>
  <c r="H53" i="10" s="1"/>
  <c r="H51" i="10" s="1"/>
  <c r="H47" i="11" s="1"/>
  <c r="K19" i="5"/>
  <c r="H52" i="10" l="1"/>
  <c r="H48" i="11" s="1"/>
  <c r="H53" i="11" s="1"/>
  <c r="H51" i="11" s="1"/>
  <c r="H47" i="12" s="1"/>
  <c r="K20" i="5"/>
  <c r="K21" i="5" l="1"/>
  <c r="H52" i="11"/>
  <c r="H48" i="12" s="1"/>
  <c r="H53" i="12" s="1"/>
  <c r="H51" i="12" l="1"/>
  <c r="H47" i="13" s="1"/>
  <c r="K22" i="5"/>
  <c r="K23" i="5" l="1"/>
  <c r="H52" i="12"/>
  <c r="H48" i="13" s="1"/>
  <c r="H53" i="13" s="1"/>
  <c r="H51" i="13" l="1"/>
  <c r="H47" i="14" s="1"/>
  <c r="K24" i="5"/>
  <c r="H52" i="13" l="1"/>
  <c r="H48" i="14" s="1"/>
  <c r="H53" i="14" s="1"/>
  <c r="H51" i="14" s="1"/>
  <c r="H47" i="15" s="1"/>
  <c r="K25" i="5"/>
  <c r="H52" i="14" l="1"/>
  <c r="H48" i="15" s="1"/>
  <c r="H53" i="15" s="1"/>
  <c r="H51" i="15" s="1"/>
  <c r="H47" i="16" s="1"/>
  <c r="K26" i="5"/>
  <c r="H52" i="15" l="1"/>
  <c r="H48" i="16" s="1"/>
  <c r="H53" i="16" s="1"/>
  <c r="H51" i="16" s="1"/>
  <c r="H47" i="17" s="1"/>
  <c r="K27" i="5"/>
  <c r="K28" i="5" l="1"/>
  <c r="H52" i="16"/>
  <c r="H48" i="17" s="1"/>
  <c r="H53" i="17" s="1"/>
  <c r="H51" i="17" l="1"/>
  <c r="H52" i="17" s="1"/>
  <c r="K29" i="5"/>
  <c r="K30" i="5" l="1"/>
  <c r="K31" i="5" l="1"/>
  <c r="K32" i="5" l="1"/>
  <c r="K33" i="5" l="1"/>
  <c r="K34" i="5" l="1"/>
  <c r="K35" i="5" l="1"/>
  <c r="K36" i="5" l="1"/>
  <c r="K37" i="5" l="1"/>
  <c r="B39" i="5" l="1"/>
  <c r="K38" i="5"/>
  <c r="K39" i="5" l="1"/>
  <c r="B40" i="5"/>
  <c r="K8" i="7"/>
  <c r="K9" i="7" l="1"/>
  <c r="K40" i="5"/>
  <c r="B41" i="5"/>
  <c r="K41" i="5" l="1"/>
  <c r="B42" i="5"/>
  <c r="K42" i="5" s="1"/>
  <c r="K10" i="7"/>
  <c r="K11" i="7" l="1"/>
  <c r="K12" i="7" l="1"/>
  <c r="K13" i="7" l="1"/>
  <c r="K14" i="7" l="1"/>
  <c r="C6" i="7"/>
  <c r="C44" i="7" s="1"/>
  <c r="K15" i="7" l="1"/>
  <c r="K16" i="7" l="1"/>
  <c r="K17" i="7" l="1"/>
  <c r="K18" i="7" l="1"/>
  <c r="K19" i="7" l="1"/>
  <c r="K20" i="7" l="1"/>
  <c r="K21" i="7" l="1"/>
  <c r="K22" i="7" l="1"/>
  <c r="K23" i="7" l="1"/>
  <c r="K24" i="7" l="1"/>
  <c r="K25" i="7" l="1"/>
  <c r="K26" i="7" l="1"/>
  <c r="K27" i="7" l="1"/>
  <c r="K28" i="7" l="1"/>
  <c r="K29" i="7" l="1"/>
  <c r="K30" i="7" l="1"/>
  <c r="K31" i="7" l="1"/>
  <c r="K32" i="7" l="1"/>
  <c r="K33" i="7" l="1"/>
  <c r="K34" i="7" l="1"/>
  <c r="K35" i="7" l="1"/>
  <c r="B36" i="7"/>
  <c r="K36" i="7" l="1"/>
  <c r="B37" i="7"/>
  <c r="K8" i="8"/>
  <c r="K9" i="8" l="1"/>
  <c r="B38" i="7"/>
  <c r="K37" i="7"/>
  <c r="K38" i="7" l="1"/>
  <c r="B39" i="7"/>
  <c r="K10" i="8"/>
  <c r="K11" i="8" l="1"/>
  <c r="B40" i="7"/>
  <c r="K39" i="7"/>
  <c r="B41" i="7" l="1"/>
  <c r="K40" i="7"/>
  <c r="K12" i="8"/>
  <c r="K13" i="8" l="1"/>
  <c r="K41" i="7"/>
  <c r="B42" i="7"/>
  <c r="K42" i="7" s="1"/>
  <c r="K14" i="8" l="1"/>
  <c r="C6" i="8"/>
  <c r="C44" i="8" s="1"/>
  <c r="K15" i="8" l="1"/>
  <c r="K16" i="8" l="1"/>
  <c r="K17" i="8" l="1"/>
  <c r="K18" i="8" l="1"/>
  <c r="K19" i="8" l="1"/>
  <c r="K20" i="8" l="1"/>
  <c r="K21" i="8" l="1"/>
  <c r="K22" i="8" l="1"/>
  <c r="K23" i="8" l="1"/>
  <c r="K24" i="8" l="1"/>
  <c r="K25" i="8" l="1"/>
  <c r="K26" i="8" l="1"/>
  <c r="K27" i="8" l="1"/>
  <c r="K28" i="8" l="1"/>
  <c r="K29" i="8" l="1"/>
  <c r="K30" i="8" l="1"/>
  <c r="K31" i="8" l="1"/>
  <c r="K32" i="8" l="1"/>
  <c r="K33" i="8" l="1"/>
  <c r="K34" i="8" l="1"/>
  <c r="K35" i="8" l="1"/>
  <c r="K36" i="8" l="1"/>
  <c r="K37" i="8" l="1"/>
  <c r="K38" i="8" l="1"/>
  <c r="B39" i="8"/>
  <c r="B40" i="8" l="1"/>
  <c r="K39" i="8"/>
  <c r="K8" i="9"/>
  <c r="K9" i="9" l="1"/>
  <c r="K40" i="8"/>
  <c r="B41" i="8"/>
  <c r="B42" i="8" l="1"/>
  <c r="K42" i="8" s="1"/>
  <c r="K41" i="8"/>
  <c r="K10" i="9"/>
  <c r="K11" i="9" l="1"/>
  <c r="K12" i="9" l="1"/>
  <c r="K13" i="9" l="1"/>
  <c r="K14" i="9" l="1"/>
  <c r="C6" i="9"/>
  <c r="C44" i="9" s="1"/>
  <c r="K15" i="9" l="1"/>
  <c r="K16" i="9" l="1"/>
  <c r="K17" i="9" l="1"/>
  <c r="K18" i="9" l="1"/>
  <c r="K19" i="9" l="1"/>
  <c r="K20" i="9" l="1"/>
  <c r="K21" i="9" l="1"/>
  <c r="K22" i="9" l="1"/>
  <c r="K23" i="9" l="1"/>
  <c r="K24" i="9" l="1"/>
  <c r="K25" i="9" l="1"/>
  <c r="K26" i="9" l="1"/>
  <c r="K27" i="9" l="1"/>
  <c r="K28" i="9" l="1"/>
  <c r="K29" i="9" l="1"/>
  <c r="K30" i="9" l="1"/>
  <c r="K31" i="9" l="1"/>
  <c r="K32" i="9" l="1"/>
  <c r="K33" i="9" l="1"/>
  <c r="K34" i="9" l="1"/>
  <c r="K35" i="9" l="1"/>
  <c r="K36" i="9" l="1"/>
  <c r="K37" i="9" l="1"/>
  <c r="B38" i="9"/>
  <c r="K38" i="9" l="1"/>
  <c r="B39" i="9"/>
  <c r="K8" i="10"/>
  <c r="K9" i="10" l="1"/>
  <c r="B40" i="9"/>
  <c r="K39" i="9"/>
  <c r="B41" i="9" l="1"/>
  <c r="K40" i="9"/>
  <c r="K10" i="10"/>
  <c r="K11" i="10" l="1"/>
  <c r="B42" i="9"/>
  <c r="K42" i="9" s="1"/>
  <c r="K41" i="9"/>
  <c r="K12" i="10" l="1"/>
  <c r="K13" i="10" l="1"/>
  <c r="C6" i="10" l="1"/>
  <c r="C44" i="10" s="1"/>
  <c r="K14" i="10"/>
  <c r="K15" i="10" l="1"/>
  <c r="K16" i="10" l="1"/>
  <c r="K17" i="10" l="1"/>
  <c r="K18" i="10" l="1"/>
  <c r="K19" i="10" l="1"/>
  <c r="K20" i="10" l="1"/>
  <c r="K21" i="10" l="1"/>
  <c r="K22" i="10" l="1"/>
  <c r="K23" i="10" l="1"/>
  <c r="K24" i="10" l="1"/>
  <c r="K25" i="10" l="1"/>
  <c r="K26" i="10" l="1"/>
  <c r="K27" i="10" l="1"/>
  <c r="K28" i="10" l="1"/>
  <c r="K29" i="10" l="1"/>
  <c r="K30" i="10" l="1"/>
  <c r="K31" i="10" l="1"/>
  <c r="K32" i="10" l="1"/>
  <c r="K33" i="10" l="1"/>
  <c r="K34" i="10" l="1"/>
  <c r="K35" i="10" l="1"/>
  <c r="K36" i="10" l="1"/>
  <c r="K37" i="10" l="1"/>
  <c r="B39" i="10" l="1"/>
  <c r="K38" i="10"/>
  <c r="K8" i="11" l="1"/>
  <c r="K39" i="10"/>
  <c r="B40" i="10"/>
  <c r="K40" i="10" l="1"/>
  <c r="B41" i="10"/>
  <c r="K9" i="11"/>
  <c r="K10" i="11" l="1"/>
  <c r="K41" i="10"/>
  <c r="B42" i="10"/>
  <c r="K42" i="10" s="1"/>
  <c r="K11" i="11" l="1"/>
  <c r="K12" i="11" l="1"/>
  <c r="K13" i="11" l="1"/>
  <c r="C6" i="11" l="1"/>
  <c r="C44" i="11" s="1"/>
  <c r="K14" i="11"/>
  <c r="K15" i="11" l="1"/>
  <c r="K16" i="11" l="1"/>
  <c r="K17" i="11" l="1"/>
  <c r="K18" i="11" l="1"/>
  <c r="K19" i="11" l="1"/>
  <c r="K20" i="11" l="1"/>
  <c r="K21" i="11" l="1"/>
  <c r="K22" i="11" l="1"/>
  <c r="K23" i="11" l="1"/>
  <c r="K24" i="11" l="1"/>
  <c r="K25" i="11" l="1"/>
  <c r="K26" i="11" l="1"/>
  <c r="K27" i="11" l="1"/>
  <c r="K28" i="11" l="1"/>
  <c r="K29" i="11" l="1"/>
  <c r="K30" i="11" l="1"/>
  <c r="K31" i="11" l="1"/>
  <c r="K32" i="11" l="1"/>
  <c r="K33" i="11" l="1"/>
  <c r="K34" i="11" l="1"/>
  <c r="K35" i="11" l="1"/>
  <c r="K36" i="11" l="1"/>
  <c r="B38" i="11" l="1"/>
  <c r="K37" i="11"/>
  <c r="K38" i="11" l="1"/>
  <c r="B39" i="11"/>
  <c r="K8" i="12"/>
  <c r="K9" i="12" l="1"/>
  <c r="B40" i="11"/>
  <c r="K39" i="11"/>
  <c r="B41" i="11" l="1"/>
  <c r="K40" i="11"/>
  <c r="K10" i="12"/>
  <c r="K11" i="12" l="1"/>
  <c r="K41" i="11"/>
  <c r="B42" i="11"/>
  <c r="K42" i="11" s="1"/>
  <c r="K12" i="12" l="1"/>
  <c r="K13" i="12" l="1"/>
  <c r="C6" i="12" l="1"/>
  <c r="C44" i="12" s="1"/>
  <c r="K14" i="12"/>
  <c r="K15" i="12" l="1"/>
  <c r="K16" i="12" l="1"/>
  <c r="K17" i="12" l="1"/>
  <c r="K18" i="12" l="1"/>
  <c r="K19" i="12" l="1"/>
  <c r="K20" i="12" l="1"/>
  <c r="K21" i="12" l="1"/>
  <c r="K22" i="12" l="1"/>
  <c r="K23" i="12" l="1"/>
  <c r="K24" i="12" l="1"/>
  <c r="K25" i="12" l="1"/>
  <c r="K26" i="12" l="1"/>
  <c r="K27" i="12" l="1"/>
  <c r="K28" i="12" l="1"/>
  <c r="K29" i="12" l="1"/>
  <c r="K30" i="12" l="1"/>
  <c r="K31" i="12" l="1"/>
  <c r="K32" i="12" l="1"/>
  <c r="K33" i="12" l="1"/>
  <c r="K34" i="12" l="1"/>
  <c r="K35" i="12" l="1"/>
  <c r="K36" i="12" l="1"/>
  <c r="K37" i="12" l="1"/>
  <c r="B39" i="12" l="1"/>
  <c r="K38" i="12"/>
  <c r="K8" i="13" l="1"/>
  <c r="K39" i="12"/>
  <c r="B40" i="12"/>
  <c r="B41" i="12" l="1"/>
  <c r="K40" i="12"/>
  <c r="K9" i="13"/>
  <c r="K10" i="13" l="1"/>
  <c r="B42" i="12"/>
  <c r="K42" i="12" s="1"/>
  <c r="K41" i="12"/>
  <c r="K11" i="13" l="1"/>
  <c r="K12" i="13" l="1"/>
  <c r="K13" i="13" l="1"/>
  <c r="K14" i="13" l="1"/>
  <c r="C6" i="13"/>
  <c r="C44" i="13" s="1"/>
  <c r="K15" i="13" l="1"/>
  <c r="K16" i="13" l="1"/>
  <c r="K17" i="13" l="1"/>
  <c r="K18" i="13" l="1"/>
  <c r="K19" i="13" l="1"/>
  <c r="K20" i="13" l="1"/>
  <c r="K21" i="13" l="1"/>
  <c r="K22" i="13" l="1"/>
  <c r="K23" i="13" l="1"/>
  <c r="K24" i="13" l="1"/>
  <c r="K25" i="13" l="1"/>
  <c r="K26" i="13" l="1"/>
  <c r="K27" i="13" l="1"/>
  <c r="K28" i="13" l="1"/>
  <c r="K29" i="13" l="1"/>
  <c r="K30" i="13" l="1"/>
  <c r="K31" i="13" l="1"/>
  <c r="K32" i="13" l="1"/>
  <c r="K33" i="13" l="1"/>
  <c r="K34" i="13" l="1"/>
  <c r="K35" i="13" l="1"/>
  <c r="K36" i="13" l="1"/>
  <c r="K37" i="13" l="1"/>
  <c r="B39" i="13" l="1"/>
  <c r="K38" i="13"/>
  <c r="K8" i="14" l="1"/>
  <c r="B40" i="13"/>
  <c r="K39" i="13"/>
  <c r="K40" i="13" l="1"/>
  <c r="B41" i="13"/>
  <c r="K9" i="14"/>
  <c r="K10" i="14" l="1"/>
  <c r="B42" i="13"/>
  <c r="K42" i="13" s="1"/>
  <c r="K41" i="13"/>
  <c r="K11" i="14" l="1"/>
  <c r="K12" i="14" l="1"/>
  <c r="K13" i="14" l="1"/>
  <c r="K14" i="14" l="1"/>
  <c r="C6" i="14"/>
  <c r="C44" i="14" s="1"/>
  <c r="K15" i="14" l="1"/>
  <c r="K16" i="14" l="1"/>
  <c r="K17" i="14" l="1"/>
  <c r="K18" i="14" l="1"/>
  <c r="K19" i="14" l="1"/>
  <c r="K20" i="14" l="1"/>
  <c r="K21" i="14" l="1"/>
  <c r="K22" i="14" l="1"/>
  <c r="K23" i="14" l="1"/>
  <c r="K24" i="14" l="1"/>
  <c r="K25" i="14" l="1"/>
  <c r="K26" i="14" l="1"/>
  <c r="K27" i="14" l="1"/>
  <c r="K28" i="14" l="1"/>
  <c r="K29" i="14" l="1"/>
  <c r="K30" i="14" l="1"/>
  <c r="K31" i="14" l="1"/>
  <c r="K32" i="14" l="1"/>
  <c r="K33" i="14" l="1"/>
  <c r="K34" i="14" l="1"/>
  <c r="K35" i="14" l="1"/>
  <c r="K36" i="14" l="1"/>
  <c r="B38" i="14" l="1"/>
  <c r="K37" i="14"/>
  <c r="K8" i="15" l="1"/>
  <c r="K38" i="14"/>
  <c r="B39" i="14"/>
  <c r="K39" i="14" l="1"/>
  <c r="B40" i="14"/>
  <c r="K9" i="15"/>
  <c r="K10" i="15" l="1"/>
  <c r="B41" i="14"/>
  <c r="K40" i="14"/>
  <c r="B42" i="14" l="1"/>
  <c r="K42" i="14" s="1"/>
  <c r="K41" i="14"/>
  <c r="K11" i="15"/>
  <c r="K12" i="15" l="1"/>
  <c r="K13" i="15" l="1"/>
  <c r="K14" i="15" l="1"/>
  <c r="C6" i="15"/>
  <c r="C44" i="15" s="1"/>
  <c r="K15" i="15" l="1"/>
  <c r="K16" i="15" l="1"/>
  <c r="K17" i="15" l="1"/>
  <c r="K18" i="15" l="1"/>
  <c r="K19" i="15" l="1"/>
  <c r="K20" i="15" l="1"/>
  <c r="K21" i="15" l="1"/>
  <c r="K22" i="15" l="1"/>
  <c r="K23" i="15" l="1"/>
  <c r="K24" i="15" l="1"/>
  <c r="K25" i="15" l="1"/>
  <c r="K26" i="15" l="1"/>
  <c r="K27" i="15" l="1"/>
  <c r="K28" i="15" l="1"/>
  <c r="K29" i="15" l="1"/>
  <c r="K30" i="15" l="1"/>
  <c r="K31" i="15" l="1"/>
  <c r="K32" i="15" l="1"/>
  <c r="K33" i="15" l="1"/>
  <c r="K34" i="15" l="1"/>
  <c r="K35" i="15" l="1"/>
  <c r="K36" i="15" l="1"/>
  <c r="K37" i="15" l="1"/>
  <c r="B39" i="15" l="1"/>
  <c r="K38" i="15"/>
  <c r="K39" i="15" l="1"/>
  <c r="B40" i="15"/>
  <c r="K8" i="16"/>
  <c r="K9" i="16" l="1"/>
  <c r="B41" i="15"/>
  <c r="K40" i="15"/>
  <c r="K41" i="15" l="1"/>
  <c r="B42" i="15"/>
  <c r="K42" i="15" s="1"/>
  <c r="K10" i="16"/>
  <c r="K11" i="16" l="1"/>
  <c r="K12" i="16" l="1"/>
  <c r="K13" i="16" l="1"/>
  <c r="K14" i="16" l="1"/>
  <c r="C6" i="16"/>
  <c r="C44" i="16" s="1"/>
  <c r="K15" i="16" l="1"/>
  <c r="K16" i="16" l="1"/>
  <c r="K17" i="16" l="1"/>
  <c r="K18" i="16" l="1"/>
  <c r="K19" i="16" l="1"/>
  <c r="K20" i="16" l="1"/>
  <c r="K21" i="16" l="1"/>
  <c r="K22" i="16" l="1"/>
  <c r="K23" i="16" l="1"/>
  <c r="K24" i="16" l="1"/>
  <c r="K25" i="16" l="1"/>
  <c r="K26" i="16" l="1"/>
  <c r="K27" i="16" l="1"/>
  <c r="K28" i="16" l="1"/>
  <c r="K29" i="16" l="1"/>
  <c r="K30" i="16" l="1"/>
  <c r="K31" i="16" l="1"/>
  <c r="K32" i="16" l="1"/>
  <c r="K33" i="16" l="1"/>
  <c r="K34" i="16" l="1"/>
  <c r="K35" i="16" l="1"/>
  <c r="K36" i="16" l="1"/>
  <c r="K37" i="16" l="1"/>
  <c r="B38" i="16"/>
  <c r="K8" i="17" l="1"/>
  <c r="K38" i="16"/>
  <c r="B39" i="16"/>
  <c r="K39" i="16" l="1"/>
  <c r="B40" i="16"/>
  <c r="K9" i="17"/>
  <c r="K10" i="17" l="1"/>
  <c r="B41" i="16"/>
  <c r="K40" i="16"/>
  <c r="K41" i="16" l="1"/>
  <c r="B42" i="16"/>
  <c r="K42" i="16" s="1"/>
  <c r="K11" i="17"/>
  <c r="K12" i="17" l="1"/>
  <c r="K13" i="17" l="1"/>
  <c r="C6" i="17" l="1"/>
  <c r="C44" i="17" s="1"/>
  <c r="K14" i="17"/>
  <c r="K15" i="17" l="1"/>
  <c r="K16" i="17" l="1"/>
  <c r="K17" i="17" l="1"/>
  <c r="K18" i="17" l="1"/>
  <c r="K19" i="17" l="1"/>
  <c r="K20" i="17" l="1"/>
  <c r="K21" i="17" l="1"/>
  <c r="K22" i="17" l="1"/>
  <c r="K23" i="17" l="1"/>
  <c r="K24" i="17" l="1"/>
  <c r="K25" i="17" l="1"/>
  <c r="K26" i="17" l="1"/>
  <c r="K27" i="17" l="1"/>
  <c r="K28" i="17" l="1"/>
  <c r="K29" i="17" l="1"/>
  <c r="K30" i="17" l="1"/>
  <c r="K31" i="17" l="1"/>
  <c r="K32" i="17" l="1"/>
  <c r="K33" i="17" l="1"/>
  <c r="K34" i="17" l="1"/>
  <c r="K35" i="17" l="1"/>
  <c r="K36" i="17" l="1"/>
  <c r="K37" i="17" l="1"/>
  <c r="K38" i="17" l="1"/>
  <c r="B39" i="17"/>
  <c r="K39" i="17" l="1"/>
  <c r="B40" i="17"/>
  <c r="B41" i="17" l="1"/>
  <c r="K40" i="17"/>
  <c r="K41" i="17" l="1"/>
  <c r="B42" i="17"/>
  <c r="K42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2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2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2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2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2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2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2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2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200-000009000000}">
      <text>
        <r>
          <rPr>
            <sz val="10"/>
            <color indexed="81"/>
            <rFont val="Arial"/>
            <family val="2"/>
          </rPr>
          <t>Tragen Sie hier die Anzahl der Tage vom Resturlaub zum 1.1 ein.</t>
        </r>
      </text>
    </comment>
    <comment ref="H48" authorId="3" shapeId="0" xr:uid="{00000000-0006-0000-0200-00000A000000}">
      <text>
        <r>
          <rPr>
            <sz val="10"/>
            <color indexed="81"/>
            <rFont val="Arial"/>
            <family val="2"/>
          </rPr>
          <t>Geben Sie hier die Zahl der Urlaubstage pro Jahr an.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B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B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B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B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B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B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B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B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B00-000009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  <comment ref="H48" authorId="3" shapeId="0" xr:uid="{00000000-0006-0000-0B00-00000A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C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C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C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C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C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C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C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C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C00-000009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  <comment ref="H48" authorId="3" shapeId="0" xr:uid="{00000000-0006-0000-0C00-00000A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D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D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D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D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D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D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D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D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D00-000009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  <comment ref="H48" authorId="3" shapeId="0" xr:uid="{00000000-0006-0000-0D00-00000A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I24" authorId="0" shapeId="0" xr:uid="{00000000-0006-0000-0E00-000001000000}">
      <text>
        <r>
          <rPr>
            <sz val="10"/>
            <color indexed="81"/>
            <rFont val="Tahoma"/>
            <family val="2"/>
          </rPr>
          <t>Stunden und Minuten mit  Doppelpunkt trennen. Vorhandene Zahlen einfach überschreiben.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3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3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3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3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3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3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3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3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300-000009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  <comment ref="H48" authorId="3" shapeId="0" xr:uid="{00000000-0006-0000-0300-00000A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4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4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4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4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4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4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4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4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400-000009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  <comment ref="H48" authorId="3" shapeId="0" xr:uid="{00000000-0006-0000-0400-00000A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5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5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5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5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5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5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5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5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500-000009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  <comment ref="H48" authorId="3" shapeId="0" xr:uid="{00000000-0006-0000-0500-00000A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6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6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6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6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6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6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6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6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600-000009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  <comment ref="H48" authorId="3" shapeId="0" xr:uid="{00000000-0006-0000-0600-00000A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7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7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7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7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7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7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7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7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700-000009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  <comment ref="H48" authorId="3" shapeId="0" xr:uid="{00000000-0006-0000-0700-00000A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8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8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8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8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8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8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8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8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800-000009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  <comment ref="H48" authorId="3" shapeId="0" xr:uid="{00000000-0006-0000-0800-00000A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9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9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9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9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9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9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9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9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900-000009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  <comment ref="H48" authorId="3" shapeId="0" xr:uid="{00000000-0006-0000-0900-00000A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  <author>Thomas Pfeiffer</author>
    <author>Auvista</author>
    <author>Hans Ötzi</author>
  </authors>
  <commentList>
    <comment ref="G5" authorId="0" shapeId="0" xr:uid="{00000000-0006-0000-0A00-000001000000}">
      <text>
        <r>
          <rPr>
            <sz val="10"/>
            <color indexed="81"/>
            <rFont val="Arial"/>
            <family val="2"/>
          </rPr>
          <t>Falls erforderlich, gibt man hier die Über- /Unterstunden des Vormonats als Dezimalzahl ein.</t>
        </r>
      </text>
    </comment>
    <comment ref="C7" authorId="0" shapeId="0" xr:uid="{00000000-0006-0000-0A00-000002000000}">
      <text>
        <r>
          <rPr>
            <sz val="10"/>
            <color indexed="81"/>
            <rFont val="Arial"/>
            <family val="2"/>
          </rPr>
          <t>Hier kann man sich Notizen zu den Tagen machen.</t>
        </r>
      </text>
    </comment>
    <comment ref="E7" authorId="1" shapeId="0" xr:uid="{00000000-0006-0000-0A00-000003000000}">
      <text>
        <r>
          <rPr>
            <sz val="10"/>
            <color indexed="81"/>
            <rFont val="Arial"/>
            <family val="2"/>
          </rPr>
          <t>Soll-Stunden-Vorgabe als Dezimalzahl pro Tag</t>
        </r>
      </text>
    </comment>
    <comment ref="F7" authorId="1" shapeId="0" xr:uid="{00000000-0006-0000-0A00-000004000000}">
      <text>
        <r>
          <rPr>
            <sz val="10"/>
            <color indexed="81"/>
            <rFont val="Arial"/>
            <family val="2"/>
          </rPr>
          <t>Wieviel Stunden davon wurde gearbeitet - als Dezimalzahl pro Tag</t>
        </r>
      </text>
    </comment>
    <comment ref="G7" authorId="2" shapeId="0" xr:uid="{00000000-0006-0000-0A00-000005000000}">
      <text>
        <r>
          <rPr>
            <sz val="10"/>
            <color indexed="81"/>
            <rFont val="Arial"/>
            <family val="2"/>
          </rPr>
          <t>Differenz zwischen Soll und Ist Stunden</t>
        </r>
      </text>
    </comment>
    <comment ref="H7" authorId="1" shapeId="0" xr:uid="{00000000-0006-0000-0A00-000006000000}">
      <text>
        <r>
          <rPr>
            <sz val="10"/>
            <color indexed="81"/>
            <rFont val="Arial"/>
            <family val="2"/>
          </rPr>
          <t>Tragen Sie für jeden Urlaubstag in der entsprechenden Zelle die Zahl 1 ein,
für einen halben Tag 0,5 usw.</t>
        </r>
      </text>
    </comment>
    <comment ref="I7" authorId="1" shapeId="0" xr:uid="{00000000-0006-0000-0A00-000007000000}">
      <text>
        <r>
          <rPr>
            <sz val="10"/>
            <color indexed="81"/>
            <rFont val="Arial"/>
            <family val="2"/>
          </rPr>
          <t>Tragen Sie für jeden Krankheitstag in der entsprechenden Zelle die Zahl 1 ein,
für einen halben Tag 0,5 usw.</t>
        </r>
      </text>
    </comment>
    <comment ref="J7" authorId="1" shapeId="0" xr:uid="{00000000-0006-0000-0A00-000008000000}">
      <text>
        <r>
          <rPr>
            <sz val="10"/>
            <color indexed="81"/>
            <rFont val="Arial"/>
            <family val="2"/>
          </rPr>
          <t>Tragen Sie für jeden Fehltag in der entsprechenden Zelle die Zahl 1 ein, 
für einen halben Tag 0,5 usw.</t>
        </r>
      </text>
    </comment>
    <comment ref="H47" authorId="3" shapeId="0" xr:uid="{00000000-0006-0000-0A00-000009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  <comment ref="H48" authorId="3" shapeId="0" xr:uid="{00000000-0006-0000-0A00-00000A000000}">
      <text>
        <r>
          <rPr>
            <sz val="10"/>
            <color indexed="81"/>
            <rFont val="Tahoma"/>
            <family val="2"/>
          </rPr>
          <t>In der Originaldatei stehen hier Übernahmeformeln vom Vormonat</t>
        </r>
      </text>
    </comment>
  </commentList>
</comments>
</file>

<file path=xl/sharedStrings.xml><?xml version="1.0" encoding="utf-8"?>
<sst xmlns="http://schemas.openxmlformats.org/spreadsheetml/2006/main" count="554" uniqueCount="243">
  <si>
    <t>© Auvista</t>
  </si>
  <si>
    <t>Zentrale</t>
  </si>
  <si>
    <t>Pro Mitarbeiter reicht eine Datei für das ganze Jahr. Die einzelnen Sheets können</t>
  </si>
  <si>
    <t>monatsweise ausgedruckt werden. Urlaubs-, Krankheits- und sonstige Fehltage</t>
  </si>
  <si>
    <t>können mit notiert werden. Über- bzw. Unterstunden lassen sich bei Bedarf</t>
  </si>
  <si>
    <t>von Monat zu Monat übertragen.</t>
  </si>
  <si>
    <t>Urheber</t>
  </si>
  <si>
    <t>Dokumentation</t>
  </si>
  <si>
    <t>Mitarbeiter</t>
  </si>
  <si>
    <t>Umrechnung</t>
  </si>
  <si>
    <t>Notizen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</si>
  <si>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</si>
  <si>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</si>
  <si>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</si>
  <si>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</si>
  <si>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</si>
  <si>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</si>
  <si>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</si>
  <si>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</si>
  <si>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</si>
  <si>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</si>
  <si>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</si>
  <si>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</si>
  <si>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Bitte lesen!</t>
  </si>
  <si>
    <t>Diese Gratis-Datei ist eine der einfachen von 12 unterschiedlichen</t>
  </si>
  <si>
    <t>Excel-Arbeitsmappen zu diesem Thema, die wir in der CD-ROM XZ300</t>
  </si>
  <si>
    <t>zusammengefasst haben. Die Originaldateien sind jahresunabhängig - solange</t>
  </si>
  <si>
    <t>Sie Excel einsetzen - und werden bei Bestellung ungeschützt ausgeliefert.</t>
  </si>
  <si>
    <t>Die größte Sammlung an makrofreien deutschen Excel-Anwendungen</t>
  </si>
  <si>
    <t>Unsere Excel-Anwendungen sind nach speziellen Kundenwünschen entwickelt und</t>
  </si>
  <si>
    <t>Habacher Str. 1</t>
  </si>
  <si>
    <t>81377 München</t>
  </si>
  <si>
    <t>++49 / (0)89 / 98 29 05 73</t>
  </si>
  <si>
    <t>Nach oben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</si>
  <si>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</si>
  <si>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</si>
  <si>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</si>
  <si>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</si>
  <si>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Monate</t>
  </si>
  <si>
    <t>1.</t>
  </si>
  <si>
    <t>Überschreiben Sie die Zahlen oder, falls Sie in das falsche Feld</t>
  </si>
  <si>
    <t xml:space="preserve">eingetragen haben, löschen Sie die Zahl und tragen sie in das </t>
  </si>
  <si>
    <t>richtige Feld ein. Excel verliert sonst die Feldbezüge.</t>
  </si>
  <si>
    <t>Sollten sich die Bezüge bereits verloren haben, Sie sehen dann viele</t>
  </si>
  <si>
    <t>####-Zeichen, drucken Sie das bestehende Zwischenergebnis aus</t>
  </si>
  <si>
    <t>und verlassen die Datei ohne zu speichern. Öffnen Sie sie danach wieder</t>
  </si>
  <si>
    <t>neu, haben sie zumindest den Ausgangszustand wieder. Sind Sie in Excel</t>
  </si>
  <si>
    <t>fit, können Sie in den ungeschützten Tabellen auch die Formeln durch</t>
  </si>
  <si>
    <t>Kopieren und übernehmen.</t>
  </si>
  <si>
    <t>2.</t>
  </si>
  <si>
    <t>Im Blatt /Zentrale/ weisen wir auf das Urheberrecht hin. Zudem ist es die</t>
  </si>
  <si>
    <t>Schaltzentrale dieser Datei, von der man aus in alle Tabellen springen kann.</t>
  </si>
  <si>
    <t>Anwenderdokumentation - dieses Tabellenblatt lesen Sie im Moment.</t>
  </si>
  <si>
    <t>In diesem Blatt können Sie die Firmenbezeichnung und/oder den Namen</t>
  </si>
  <si>
    <t>des Mitarbeiters eingeben, für den diese Datei geführt wird. Beide Angaben</t>
  </si>
  <si>
    <t>werden damit automatisch in die anderen Tabellenblätter übernommen.</t>
  </si>
  <si>
    <t>In den Zeilen darunter können bei Bedarf weitere Angaben gemacht werden.</t>
  </si>
  <si>
    <t>Diese Tabellen sind von uns so vorbereitet, dass alle Zeit- und Tagesangaben</t>
  </si>
  <si>
    <t>\Jan/</t>
  </si>
  <si>
    <t>in Dezimalzahlen erwartet werden. Liegen Ihnen vor der Zahleneingabe die</t>
  </si>
  <si>
    <t>bis</t>
  </si>
  <si>
    <t>Zeiten in Stunden und Minuten vor, können Sie über unseren Button</t>
  </si>
  <si>
    <t>\Dez/</t>
  </si>
  <si>
    <t xml:space="preserve">"Zeit-Umrechnung" in eine Zusatztabelle springen, mit deren Hilfe </t>
  </si>
  <si>
    <t>sich die Uhrzeitangaben schnell in Dezimalzahlen umrechnen lassen.</t>
  </si>
  <si>
    <t>Stunden Vormonat</t>
  </si>
  <si>
    <t>Sollten vom Vormonat Über- oder Unterstunden übernommen</t>
  </si>
  <si>
    <t>werden, kann man dies hier in Zelle G5 eintragen.</t>
  </si>
  <si>
    <t>Tag</t>
  </si>
  <si>
    <t>Ist in jedem Monat von 1-35 nummeriert. Je nach Monat sind</t>
  </si>
  <si>
    <t>die Zeilen nach 28/29/30/31 ausgeblendet. Sie können</t>
  </si>
  <si>
    <t>Datum</t>
  </si>
  <si>
    <t>In den ungeschützten Originaldateien von XZ300 können die</t>
  </si>
  <si>
    <t>Datumsangaben den unternehmensinternen Vorgaben durch</t>
  </si>
  <si>
    <t>Überschreiben angepasst werden. Es genügt dabei, das Anfangs-</t>
  </si>
  <si>
    <t>datum in Zelle B8 zu ändern. Achtung! Eingetragene Feiertage</t>
  </si>
  <si>
    <t>sollten dabei manuell dem neuen Datum angepasst werden.</t>
  </si>
  <si>
    <t>Diese Spalte ist für besondere Bemerkungen am jeweiligen</t>
  </si>
  <si>
    <t>Tag vorgesehen.</t>
  </si>
  <si>
    <t>Soll</t>
  </si>
  <si>
    <t>Spalte zur Eintragung der Tagesarbeitszeit-Vorgaben</t>
  </si>
  <si>
    <t>Ist</t>
  </si>
  <si>
    <t>Spalte zur Eintragung der geleisteten Arbeitszeit</t>
  </si>
  <si>
    <t>Differenz</t>
  </si>
  <si>
    <t>Die Differenzen aus Soll- und Istzeiten werden hier eingeblendet.</t>
  </si>
  <si>
    <t>Urlaub</t>
  </si>
  <si>
    <t xml:space="preserve">Die folgenden Spalten können bei Bedarf geführt werden. </t>
  </si>
  <si>
    <t>Krank</t>
  </si>
  <si>
    <t>Gibt man hier eine 1 ein, versteht das Programm die</t>
  </si>
  <si>
    <t>Sonstiges</t>
  </si>
  <si>
    <t>Angabe als einen Tag. In manchen Fällen kann man so auch</t>
  </si>
  <si>
    <t>Teiltage wie beispielsweise 0,5 eingeben.</t>
  </si>
  <si>
    <t>Das Ausblenden trifft auch auf die Zeilen 47 bis 53 zu.</t>
  </si>
  <si>
    <t>Die Monatsergebnisse Soll  / Ist / Differenz sowie die Fehltage im aktuellen</t>
  </si>
  <si>
    <t>Monat werden in den Zeilen 6 und 43 eingeblendet. Des Weiteren kann man</t>
  </si>
  <si>
    <t>auf jedem Monatsblatt auch die Jahresstände der Fehltage mitführen.</t>
  </si>
  <si>
    <t>Folgende Eintragungen sind von Auvista vorgesehen:</t>
  </si>
  <si>
    <t>Alte Urlaubstage</t>
  </si>
  <si>
    <t>Urlaubstage, die vom vorigen Abrechnungszeitraum übernommen</t>
  </si>
  <si>
    <t>werden. Dabei sind positive Zahlenangaben die übrig gebliebenen</t>
  </si>
  <si>
    <t>Urlaubstage. Negativ dagegen vorab genommene Urlaubstage.</t>
  </si>
  <si>
    <t>Urlaubstage in diesem Jahr</t>
  </si>
  <si>
    <t>Hier kann man bei Bedarf die Anzahl der Urlaubstage eingeben,</t>
  </si>
  <si>
    <t>die dem Mitarbeiter im aktuellen Jahr zustehen.</t>
  </si>
  <si>
    <t>Folgende Ergebnisse werden in den Quelldateien eingeblendet:</t>
  </si>
  <si>
    <t>Krankheitstage in diesem Jahr</t>
  </si>
  <si>
    <t>Sollte die Spalte "Krank" geflegt werden, sieht man hier</t>
  </si>
  <si>
    <t>die sich ergebende Anzahl an Krank-Tagen im Jahr.</t>
  </si>
  <si>
    <t>Sonstige Fehltage im Jahr</t>
  </si>
  <si>
    <t>Wie bei den Krank-Tagen jedoch für die sonstigen Fehltage.</t>
  </si>
  <si>
    <t>Verbleibender Resturlaub</t>
  </si>
  <si>
    <t>Werden Urlaubstage genommen, werden sie zuerst von den</t>
  </si>
  <si>
    <t>Tagen des vorigen Abrechnungszeitraumes abgezogen.</t>
  </si>
  <si>
    <t>Verbleibende Urlaubstage in dieses Jahr</t>
  </si>
  <si>
    <t>Gerechnet durch alle in dieser Datei gepflegten Monate.</t>
  </si>
  <si>
    <t>Verbleibende Urlaubstage zum Monatsende</t>
  </si>
  <si>
    <t>Die Summe von Resturlaubstagen und aktuellen Urlaubstagen.</t>
  </si>
  <si>
    <t>Tipp</t>
  </si>
  <si>
    <t>Um Formate anzupassen, müssen Sie zuvor den Blattschutz lösen. Dies</t>
  </si>
  <si>
    <t>Werden Ihnen nach einer Eingabe anstatt Zahlen #### in einer Zelle angezeigt,</t>
  </si>
  <si>
    <t>handelt es sich meist um einen Darstellungsfehler. Über /Format/Spalte/</t>
  </si>
  <si>
    <t>Optimale Breite/ können Sie die Zahl wieder lesbar machen.</t>
  </si>
  <si>
    <t>Die Zahlenangaben in den einzelnen Eingabezellen dienen als Beispiel.</t>
  </si>
  <si>
    <t>Für Ihre Angaben überschreiben Sie diese Zahlen einfach.</t>
  </si>
  <si>
    <t>Tageszeiterfassung</t>
  </si>
  <si>
    <t>In den Zeilen 6 bis 17 wird Ihnen aus einer Summe</t>
  </si>
  <si>
    <t>von Uhrzeit-Angaben die Gesamtzeit angezeigt.</t>
  </si>
  <si>
    <t>In Zelle H18 in Stunden und Minuten, in K18 als</t>
  </si>
  <si>
    <t xml:space="preserve">Dezimalzahl. </t>
  </si>
  <si>
    <t>In Spalte F geben Sie die Kommt-Zeiten, in Spalte G</t>
  </si>
  <si>
    <t>die zugehörenden Geht-Zeiten ein. In Spalte D können</t>
  </si>
  <si>
    <t>Sie sich bei Bedarf Notizen eintragen.</t>
  </si>
  <si>
    <t>Zeit als Dezimalzahl =</t>
  </si>
  <si>
    <t>Hier können Sie eine beliebige Zeitangabe, von der</t>
  </si>
  <si>
    <t>Sie Stunden und Minuten wissen, in eine Dezimalzahl</t>
  </si>
  <si>
    <t>umrechnen lassen. Stunden und Minuten trennen Sie</t>
  </si>
  <si>
    <t>in Zelle H23 mit einem Doppelpunkt. In Zelle K23</t>
  </si>
  <si>
    <t>lesen Sie das Ergebnis ab.</t>
  </si>
  <si>
    <t>N</t>
  </si>
  <si>
    <t>Dieses Blatt ist für eigene Notizen vorgesehen.</t>
  </si>
  <si>
    <t>Allgemein:</t>
  </si>
  <si>
    <t>Die einzelnen Blätter sind in der Originalvorlage so ausgerichtet,</t>
  </si>
  <si>
    <t>daß sie über das Druckersymbol auf DIN A4-Größe blattfüllend</t>
  </si>
  <si>
    <t>ausgedruckt werden können.</t>
  </si>
  <si>
    <t>Sollten Sie weitere Fragen zur Excel-Bedienung haben, nutzen Sie</t>
  </si>
  <si>
    <t>Leiste tippen und die Frage eingeben.</t>
  </si>
  <si>
    <t>Firma</t>
  </si>
  <si>
    <t>»</t>
  </si>
  <si>
    <t>Musterfirma</t>
  </si>
  <si>
    <t>Name</t>
  </si>
  <si>
    <t>Karl Mustermann</t>
  </si>
  <si>
    <t>Zeit-Umrechnung</t>
  </si>
  <si>
    <t>Stundenerfassung</t>
  </si>
  <si>
    <t>Stunden Vormonat:</t>
  </si>
  <si>
    <t>Fehltage</t>
  </si>
  <si>
    <t>Sonst.</t>
  </si>
  <si>
    <t>Neujahr</t>
  </si>
  <si>
    <t>Dreikönig</t>
  </si>
  <si>
    <t>Alte Urlaubstage:</t>
  </si>
  <si>
    <t>Urlaubstage in diesem Jahr:</t>
  </si>
  <si>
    <t>Krankheitstage in diesem Jahr:</t>
  </si>
  <si>
    <t>Sonstige Fehltage in diesem Jahr:</t>
  </si>
  <si>
    <t>Verbleibender Resturlaub:</t>
  </si>
  <si>
    <t>Verbleibende Urlaubstage dieses Jahr:</t>
  </si>
  <si>
    <t>Verbleibende Urlaubstage zum Monatsende:</t>
  </si>
  <si>
    <t>Umrechnungen von Uhrzeitangaben in Dezimalzahlen</t>
  </si>
  <si>
    <t>Notiz</t>
  </si>
  <si>
    <t>Kommt</t>
  </si>
  <si>
    <t>Geht</t>
  </si>
  <si>
    <t>=</t>
  </si>
  <si>
    <t>Std:Min =</t>
  </si>
  <si>
    <t>Std</t>
  </si>
  <si>
    <t>©Auvista</t>
  </si>
  <si>
    <t>Std:Min</t>
  </si>
  <si>
    <t>Ergebnis</t>
  </si>
  <si>
    <t>Uhrzeit in Dezimalzahl umwandeln:</t>
  </si>
  <si>
    <t>Dezimalzahl</t>
  </si>
  <si>
    <t>Stunden</t>
  </si>
  <si>
    <t>Alle Angaben sind ohne Gewähr!</t>
  </si>
  <si>
    <t>Zur flexibleren Zeiterfassung in Jahresdateien empfehlen wir: XZ300</t>
  </si>
  <si>
    <t>Bei den leistungsfähigen Varianten von XZ300 können auch Uhrzeiten zur Zeiterfassung</t>
  </si>
  <si>
    <t>eingegeben werden, Krankheits- und Urlaubstage können täglich erfasst werden, wie auch</t>
  </si>
  <si>
    <t>unterschiedliche Tagesarbeitszeit-Vorgaben für Freitags-, Feiertags- und Wochenendarbeiten.</t>
  </si>
  <si>
    <t>bei Bedarf in den ungeschützten Originaldateien mit Hilfe der</t>
  </si>
  <si>
    <t>Excel-Option Format/Zeile/einblenden wieder eingeblendet werden.</t>
  </si>
  <si>
    <t>In der ungeschützten Original-Datei kann man bereits in seiner</t>
  </si>
  <si>
    <t>Kopiervorlage jede dieser Fehltage-Spalten einzeln ausblenden,</t>
  </si>
  <si>
    <t>falls man keine Verwendung dafür hat.</t>
  </si>
  <si>
    <t xml:space="preserve">Die Angaben der ersten beiden </t>
  </si>
  <si>
    <t>Zeilen werden in den Monatsblättern</t>
  </si>
  <si>
    <t>eingeblendet und mit ausgedruckt.</t>
  </si>
  <si>
    <t>Jan</t>
  </si>
  <si>
    <t>Feb</t>
  </si>
  <si>
    <t>Mrz</t>
  </si>
  <si>
    <t>Apr</t>
  </si>
  <si>
    <t>Tag der Arbeit</t>
  </si>
  <si>
    <t>Karfreitag</t>
  </si>
  <si>
    <t>Ostermontag</t>
  </si>
  <si>
    <t>Ostersonntag</t>
  </si>
  <si>
    <t>Jun</t>
  </si>
  <si>
    <t>Fronleichnam</t>
  </si>
  <si>
    <t>Pfingsten</t>
  </si>
  <si>
    <t>Christi Himmelfahrt</t>
  </si>
  <si>
    <t>Jul</t>
  </si>
  <si>
    <t>Aug</t>
  </si>
  <si>
    <t>Sep</t>
  </si>
  <si>
    <t>Okt</t>
  </si>
  <si>
    <t>Reformationstag</t>
  </si>
  <si>
    <t>Nov</t>
  </si>
  <si>
    <t>Tag der dt. Einheit</t>
  </si>
  <si>
    <t>Nationalfeiertag CH</t>
  </si>
  <si>
    <t>Allerheiligen</t>
  </si>
  <si>
    <t>Dez</t>
  </si>
  <si>
    <t>Buß- und Bettag Sachsen</t>
  </si>
  <si>
    <t>Heilig Abend</t>
  </si>
  <si>
    <t>Weihnachten</t>
  </si>
  <si>
    <t>Silvester</t>
  </si>
  <si>
    <t>Auvista Software Verlag</t>
  </si>
  <si>
    <t>können Sie ohne Kennwort in der Excel-Option /Extras/Schutz ... bzw.</t>
  </si>
  <si>
    <t>in /Überprüfen/Blattschutz aufheben/ in den neueren Versionen.</t>
  </si>
  <si>
    <t>© Auvista Software Verlag München</t>
  </si>
  <si>
    <t>jahresunabhängig und können mit eigenen Kennwörtern geschützt werden.</t>
  </si>
  <si>
    <t>Österr. Nationalfeiertag</t>
  </si>
  <si>
    <t>Eine von mehreren ähnlichen Variationen aus XZ300.</t>
  </si>
  <si>
    <t>Weltkindertag, Thüringen</t>
  </si>
  <si>
    <t>Int. Frauentag, Berlin</t>
  </si>
  <si>
    <r>
      <t xml:space="preserve">Stunden_Soll_Ist_Vergleich </t>
    </r>
    <r>
      <rPr>
        <b/>
        <sz val="15"/>
        <color indexed="10"/>
        <rFont val="Calibri"/>
        <family val="2"/>
        <scheme val="minor"/>
      </rPr>
      <t xml:space="preserve">mit </t>
    </r>
    <r>
      <rPr>
        <b/>
        <sz val="15"/>
        <color indexed="8"/>
        <rFont val="Calibri"/>
        <family val="2"/>
        <scheme val="minor"/>
      </rPr>
      <t>Fehltagen</t>
    </r>
  </si>
  <si>
    <r>
      <t xml:space="preserve">Stunden_Soll_Ist_Vergleich - </t>
    </r>
    <r>
      <rPr>
        <b/>
        <sz val="15"/>
        <color indexed="10"/>
        <rFont val="Calibri"/>
        <family val="2"/>
        <scheme val="minor"/>
      </rPr>
      <t>mit Fehltagen</t>
    </r>
    <r>
      <rPr>
        <b/>
        <sz val="15"/>
        <color indexed="8"/>
        <rFont val="Calibri"/>
        <family val="2"/>
        <scheme val="minor"/>
      </rPr>
      <t xml:space="preserve"> pro Mitarbeiter</t>
    </r>
  </si>
  <si>
    <r>
      <t xml:space="preserve">Auf den Eingabe-Sheets gilt es </t>
    </r>
    <r>
      <rPr>
        <b/>
        <sz val="10"/>
        <color indexed="10"/>
        <rFont val="Calibri"/>
        <family val="2"/>
        <scheme val="minor"/>
      </rPr>
      <t>folgende</t>
    </r>
    <r>
      <rPr>
        <sz val="10"/>
        <rFont val="Calibri"/>
        <family val="2"/>
        <scheme val="minor"/>
      </rPr>
      <t xml:space="preserve"> Grundregeln zu beachten:</t>
    </r>
  </si>
  <si>
    <r>
      <t xml:space="preserve">Zahlen </t>
    </r>
    <r>
      <rPr>
        <b/>
        <sz val="14"/>
        <color indexed="10"/>
        <rFont val="Calibri"/>
        <family val="2"/>
        <scheme val="minor"/>
      </rPr>
      <t>nie</t>
    </r>
    <r>
      <rPr>
        <sz val="14"/>
        <rFont val="Calibri"/>
        <family val="2"/>
        <scheme val="minor"/>
      </rPr>
      <t xml:space="preserve"> verschieben</t>
    </r>
    <r>
      <rPr>
        <sz val="10"/>
        <rFont val="Calibri"/>
        <family val="2"/>
        <scheme val="minor"/>
      </rPr>
      <t>, wenn Sie sich vertippt haben.</t>
    </r>
  </si>
  <si>
    <r>
      <t xml:space="preserve">Eintragungen sind außer im Blatt /Mitarbeiter/ nur in </t>
    </r>
    <r>
      <rPr>
        <sz val="10"/>
        <color indexed="10"/>
        <rFont val="Calibri"/>
        <family val="2"/>
        <scheme val="minor"/>
      </rPr>
      <t>weißen</t>
    </r>
    <r>
      <rPr>
        <sz val="10"/>
        <rFont val="Calibri"/>
        <family val="2"/>
        <scheme val="minor"/>
      </rPr>
      <t xml:space="preserve"> Zellen vorgesehen.</t>
    </r>
  </si>
  <si>
    <r>
      <t xml:space="preserve">den Microsoft Hilfeassistenten, indem Sie auf das </t>
    </r>
    <r>
      <rPr>
        <u/>
        <sz val="10"/>
        <rFont val="Calibri"/>
        <family val="2"/>
        <scheme val="minor"/>
      </rPr>
      <t>?</t>
    </r>
    <r>
      <rPr>
        <sz val="10"/>
        <rFont val="Calibri"/>
        <family val="2"/>
        <scheme val="minor"/>
      </rPr>
      <t xml:space="preserve"> in der oberen</t>
    </r>
  </si>
  <si>
    <r>
      <t>© Auvista</t>
    </r>
    <r>
      <rPr>
        <sz val="10"/>
        <rFont val="Calibri"/>
        <family val="2"/>
        <scheme val="minor"/>
      </rPr>
      <t xml:space="preserve"> 10</t>
    </r>
  </si>
  <si>
    <r>
      <t>Nimm Au</t>
    </r>
    <r>
      <rPr>
        <sz val="10"/>
        <color indexed="10"/>
        <rFont val="Calibri"/>
        <family val="2"/>
        <scheme val="minor"/>
      </rPr>
      <t>vis</t>
    </r>
    <r>
      <rPr>
        <sz val="10"/>
        <rFont val="Calibri"/>
        <family val="2"/>
        <scheme val="minor"/>
      </rPr>
      <t>ta - Excel-Anwendungen</t>
    </r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</si>
  <si>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</si>
  <si>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t>kompatibel von Excel 97 bis 2024 / 365 und höher. Wir freuen uns auf Ihren Besuch.</t>
  </si>
  <si>
    <r>
      <t>https://www.Au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</si>
  <si>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r>
      <t>info@Au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</si>
  <si>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Copyright © Auvista Fachverlag für Microsoft Excel, München 2025</t>
  </si>
  <si>
    <t>ist ohne schriftliche Zustimmung des Auvista Software Verlages unzulässig</t>
  </si>
  <si>
    <r>
      <t xml:space="preserve">Geschützte Gratis-Datei für 2025. </t>
    </r>
    <r>
      <rPr>
        <sz val="10"/>
        <color indexed="10"/>
        <rFont val="Calibri"/>
        <family val="2"/>
        <scheme val="minor"/>
      </rPr>
      <t>Die mit XZ300 erwerbbaren Dateien sind</t>
    </r>
  </si>
  <si>
    <t>Mariä Himmelfahrt</t>
  </si>
  <si>
    <t>Friedensfest Augsburg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</si>
</sst>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dd/mm"/>
    <numFmt numFmtId="165" formatCode="#,##0.00_ ;[Red]\-#,##0.00\ "/>
    <numFmt numFmtId="166" formatCode="mmmm\ yyyy"/>
    <numFmt numFmtId="167" formatCode="[Blue][h]:mm;[Red]\-[mm]"/>
    <numFmt numFmtId="168" formatCode="[h]:mm"/>
    <numFmt numFmtId="169" formatCode="ddd\ dd/mm"/>
    <numFmt numFmtId="170" formatCode="0.00_ ;[Red]\-0.00\ "/>
    <numFmt numFmtId="171" formatCode="ddd"/>
    <numFmt numFmtId="172" formatCode="h:mm"/>
    <numFmt numFmtId="173" formatCode="0.0"/>
    <numFmt numFmtId="174" formatCode="[hh]:mm"/>
  </numFmts>
  <fonts count="5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u/>
      <sz val="10.3"/>
      <color indexed="12"/>
      <name val="Times New Roman"/>
      <family val="1"/>
    </font>
    <font>
      <sz val="10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Arial"/>
      <family val="2"/>
    </font>
    <font>
      <sz val="1"/>
      <color theme="0"/>
      <name val="Calibri"/>
      <family val="2"/>
      <scheme val="minor"/>
    </font>
    <font>
      <sz val="1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b/>
      <sz val="15"/>
      <color indexed="43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10"/>
      <name val="Calibri"/>
      <family val="2"/>
      <scheme val="minor"/>
    </font>
    <font>
      <sz val="15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.3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3"/>
      <name val="Calibri"/>
      <family val="2"/>
      <scheme val="minor"/>
    </font>
    <font>
      <u/>
      <sz val="10"/>
      <name val="Calibri"/>
      <family val="2"/>
      <scheme val="minor"/>
    </font>
    <font>
      <sz val="3"/>
      <color theme="0" tint="-4.9989318521683403E-2"/>
      <name val="Calibri"/>
      <family val="2"/>
      <scheme val="minor"/>
    </font>
    <font>
      <sz val="3"/>
      <color indexed="43"/>
      <name val="Calibri"/>
      <family val="2"/>
      <scheme val="minor"/>
    </font>
    <font>
      <sz val="9"/>
      <name val="Calibri"/>
      <family val="2"/>
      <scheme val="minor"/>
    </font>
    <font>
      <sz val="10"/>
      <color indexed="26"/>
      <name val="Calibri"/>
      <family val="2"/>
      <scheme val="minor"/>
    </font>
    <font>
      <sz val="1"/>
      <color indexed="9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22"/>
      <name val="Calibri"/>
      <family val="2"/>
      <scheme val="minor"/>
    </font>
    <font>
      <u val="doubleAccounting"/>
      <sz val="10"/>
      <color indexed="10"/>
      <name val="Calibri"/>
      <family val="2"/>
      <scheme val="minor"/>
    </font>
    <font>
      <b/>
      <sz val="14"/>
      <name val="Calibri"/>
      <family val="2"/>
      <scheme val="minor"/>
    </font>
    <font>
      <sz val="1"/>
      <color indexed="43"/>
      <name val="Calibri"/>
      <family val="2"/>
      <scheme val="minor"/>
    </font>
    <font>
      <sz val="10"/>
      <color indexed="43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10"/>
      </left>
      <right/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43"/>
      </right>
      <top style="thin">
        <color indexed="23"/>
      </top>
      <bottom style="thin">
        <color indexed="43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64"/>
      </right>
      <top/>
      <bottom style="thin">
        <color indexed="12"/>
      </bottom>
      <diagonal/>
    </border>
    <border>
      <left style="thin">
        <color indexed="64"/>
      </left>
      <right/>
      <top/>
      <bottom style="thin">
        <color indexed="1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0" tint="-0.14996795556505021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0" tint="-0.14996795556505021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257">
    <xf numFmtId="0" fontId="0" fillId="0" borderId="0" xfId="0"/>
    <xf numFmtId="0" fontId="8" fillId="0" borderId="0" xfId="8" applyFont="1" applyAlignment="1">
      <alignment vertical="top"/>
    </xf>
    <xf numFmtId="0" fontId="9" fillId="0" borderId="0" xfId="8" applyFont="1"/>
    <xf numFmtId="0" fontId="10" fillId="6" borderId="41" xfId="8" applyFont="1" applyFill="1" applyBorder="1" applyAlignment="1">
      <alignment vertical="top"/>
    </xf>
    <xf numFmtId="0" fontId="9" fillId="6" borderId="30" xfId="8" applyFont="1" applyFill="1" applyBorder="1" applyProtection="1">
      <protection hidden="1"/>
    </xf>
    <xf numFmtId="0" fontId="9" fillId="6" borderId="31" xfId="8" applyFont="1" applyFill="1" applyBorder="1" applyProtection="1">
      <protection hidden="1"/>
    </xf>
    <xf numFmtId="0" fontId="11" fillId="6" borderId="33" xfId="8" applyFont="1" applyFill="1" applyBorder="1" applyAlignment="1" applyProtection="1">
      <alignment vertical="top"/>
      <protection hidden="1"/>
    </xf>
    <xf numFmtId="0" fontId="12" fillId="6" borderId="0" xfId="8" applyFont="1" applyFill="1" applyProtection="1">
      <protection hidden="1"/>
    </xf>
    <xf numFmtId="0" fontId="14" fillId="6" borderId="32" xfId="8" applyFont="1" applyFill="1" applyBorder="1" applyProtection="1">
      <protection hidden="1"/>
    </xf>
    <xf numFmtId="0" fontId="9" fillId="6" borderId="33" xfId="8" applyFont="1" applyFill="1" applyBorder="1" applyProtection="1">
      <protection hidden="1"/>
    </xf>
    <xf numFmtId="0" fontId="9" fillId="6" borderId="0" xfId="2" applyFont="1" applyFill="1" applyProtection="1">
      <protection hidden="1"/>
    </xf>
    <xf numFmtId="0" fontId="15" fillId="6" borderId="0" xfId="2" applyFont="1" applyFill="1" applyProtection="1">
      <protection hidden="1"/>
    </xf>
    <xf numFmtId="0" fontId="9" fillId="6" borderId="32" xfId="8" applyFont="1" applyFill="1" applyBorder="1" applyProtection="1">
      <protection hidden="1"/>
    </xf>
    <xf numFmtId="0" fontId="16" fillId="6" borderId="0" xfId="2" applyFont="1" applyFill="1" applyProtection="1">
      <protection hidden="1"/>
    </xf>
    <xf numFmtId="0" fontId="18" fillId="6" borderId="0" xfId="2" applyFont="1" applyFill="1" applyProtection="1">
      <protection hidden="1"/>
    </xf>
    <xf numFmtId="0" fontId="17" fillId="6" borderId="0" xfId="2" applyFont="1" applyFill="1" applyProtection="1">
      <protection hidden="1"/>
    </xf>
    <xf numFmtId="0" fontId="19" fillId="6" borderId="33" xfId="8" applyFont="1" applyFill="1" applyBorder="1" applyProtection="1">
      <protection hidden="1"/>
    </xf>
    <xf numFmtId="0" fontId="20" fillId="9" borderId="42" xfId="0" applyFont="1" applyFill="1" applyBorder="1" applyAlignment="1" applyProtection="1">
      <alignment horizontal="center" vertical="center"/>
      <protection hidden="1"/>
    </xf>
    <xf numFmtId="0" fontId="17" fillId="6" borderId="0" xfId="2" applyFont="1" applyFill="1" applyAlignment="1" applyProtection="1">
      <alignment vertical="center"/>
      <protection hidden="1"/>
    </xf>
    <xf numFmtId="0" fontId="21" fillId="7" borderId="28" xfId="1" applyFont="1" applyFill="1" applyBorder="1" applyAlignment="1" applyProtection="1">
      <alignment horizontal="center" vertical="center"/>
      <protection hidden="1"/>
    </xf>
    <xf numFmtId="0" fontId="9" fillId="6" borderId="0" xfId="8" applyFont="1" applyFill="1" applyAlignment="1" applyProtection="1">
      <alignment vertical="center"/>
      <protection hidden="1"/>
    </xf>
    <xf numFmtId="0" fontId="22" fillId="7" borderId="28" xfId="1" applyFont="1" applyFill="1" applyBorder="1" applyAlignment="1" applyProtection="1">
      <alignment horizontal="center" vertical="center"/>
      <protection hidden="1"/>
    </xf>
    <xf numFmtId="14" fontId="23" fillId="8" borderId="0" xfId="8" applyNumberFormat="1" applyFont="1" applyFill="1" applyAlignment="1" applyProtection="1">
      <alignment horizontal="center" vertical="center"/>
      <protection hidden="1"/>
    </xf>
    <xf numFmtId="0" fontId="24" fillId="6" borderId="33" xfId="8" applyFont="1" applyFill="1" applyBorder="1" applyAlignment="1" applyProtection="1">
      <alignment horizontal="left"/>
      <protection hidden="1"/>
    </xf>
    <xf numFmtId="0" fontId="9" fillId="6" borderId="0" xfId="8" applyFont="1" applyFill="1" applyProtection="1">
      <protection hidden="1"/>
    </xf>
    <xf numFmtId="0" fontId="24" fillId="6" borderId="33" xfId="8" applyFont="1" applyFill="1" applyBorder="1" applyAlignment="1" applyProtection="1">
      <alignment horizontal="center"/>
      <protection hidden="1"/>
    </xf>
    <xf numFmtId="0" fontId="24" fillId="6" borderId="0" xfId="8" applyFont="1" applyFill="1" applyProtection="1">
      <protection hidden="1"/>
    </xf>
    <xf numFmtId="0" fontId="9" fillId="6" borderId="0" xfId="8" applyFont="1" applyFill="1" applyAlignment="1" applyProtection="1">
      <alignment horizontal="right"/>
      <protection hidden="1"/>
    </xf>
    <xf numFmtId="0" fontId="25" fillId="6" borderId="0" xfId="1" applyFont="1" applyFill="1" applyBorder="1" applyAlignment="1" applyProtection="1">
      <protection hidden="1"/>
    </xf>
    <xf numFmtId="0" fontId="9" fillId="6" borderId="0" xfId="9" applyFont="1" applyFill="1" applyProtection="1">
      <protection hidden="1"/>
    </xf>
    <xf numFmtId="0" fontId="26" fillId="6" borderId="0" xfId="5" applyFont="1" applyFill="1" applyProtection="1">
      <protection hidden="1"/>
    </xf>
    <xf numFmtId="0" fontId="24" fillId="6" borderId="0" xfId="5" applyFont="1" applyFill="1" applyProtection="1">
      <protection hidden="1"/>
    </xf>
    <xf numFmtId="0" fontId="9" fillId="6" borderId="0" xfId="5" applyFont="1" applyFill="1" applyProtection="1">
      <protection hidden="1"/>
    </xf>
    <xf numFmtId="0" fontId="9" fillId="6" borderId="0" xfId="7" applyFont="1" applyFill="1" applyProtection="1">
      <protection hidden="1"/>
    </xf>
    <xf numFmtId="0" fontId="9" fillId="6" borderId="0" xfId="6" applyFont="1" applyFill="1" applyProtection="1">
      <protection hidden="1"/>
    </xf>
    <xf numFmtId="0" fontId="9" fillId="6" borderId="0" xfId="6" quotePrefix="1" applyFont="1" applyFill="1" applyProtection="1">
      <protection hidden="1"/>
    </xf>
    <xf numFmtId="0" fontId="27" fillId="6" borderId="0" xfId="8" applyFont="1" applyFill="1" applyProtection="1">
      <protection hidden="1"/>
    </xf>
    <xf numFmtId="0" fontId="20" fillId="7" borderId="28" xfId="1" applyFont="1" applyFill="1" applyBorder="1" applyAlignment="1" applyProtection="1">
      <alignment horizontal="center"/>
      <protection hidden="1"/>
    </xf>
    <xf numFmtId="0" fontId="9" fillId="6" borderId="34" xfId="8" applyFont="1" applyFill="1" applyBorder="1" applyProtection="1">
      <protection hidden="1"/>
    </xf>
    <xf numFmtId="0" fontId="9" fillId="6" borderId="35" xfId="8" applyFont="1" applyFill="1" applyBorder="1" applyProtection="1">
      <protection hidden="1"/>
    </xf>
    <xf numFmtId="0" fontId="9" fillId="6" borderId="36" xfId="8" applyFont="1" applyFill="1" applyBorder="1" applyProtection="1">
      <protection hidden="1"/>
    </xf>
    <xf numFmtId="0" fontId="9" fillId="0" borderId="0" xfId="2" applyFont="1" applyProtection="1">
      <protection locked="0"/>
    </xf>
    <xf numFmtId="0" fontId="9" fillId="0" borderId="0" xfId="2" applyFont="1"/>
    <xf numFmtId="0" fontId="29" fillId="9" borderId="42" xfId="0" applyFont="1" applyFill="1" applyBorder="1" applyAlignment="1" applyProtection="1">
      <alignment horizontal="center" vertical="center"/>
      <protection hidden="1"/>
    </xf>
    <xf numFmtId="0" fontId="31" fillId="7" borderId="28" xfId="1" applyFont="1" applyFill="1" applyBorder="1" applyAlignment="1" applyProtection="1">
      <alignment horizontal="center" vertical="center"/>
      <protection hidden="1"/>
    </xf>
    <xf numFmtId="0" fontId="21" fillId="6" borderId="0" xfId="1" applyFont="1" applyFill="1" applyBorder="1" applyAlignment="1" applyProtection="1">
      <alignment horizontal="center" vertical="center"/>
      <protection hidden="1"/>
    </xf>
    <xf numFmtId="0" fontId="9" fillId="6" borderId="0" xfId="2" applyFont="1" applyFill="1" applyAlignment="1" applyProtection="1">
      <alignment horizontal="right"/>
      <protection hidden="1"/>
    </xf>
    <xf numFmtId="0" fontId="9" fillId="6" borderId="0" xfId="2" applyFont="1" applyFill="1" applyAlignment="1" applyProtection="1">
      <alignment horizontal="center"/>
      <protection hidden="1"/>
    </xf>
    <xf numFmtId="0" fontId="9" fillId="0" borderId="43" xfId="2" applyFont="1" applyBorder="1" applyAlignment="1" applyProtection="1">
      <alignment horizontal="center"/>
      <protection locked="0"/>
    </xf>
    <xf numFmtId="0" fontId="9" fillId="0" borderId="44" xfId="2" applyFont="1" applyBorder="1" applyAlignment="1" applyProtection="1">
      <alignment horizontal="center"/>
      <protection locked="0"/>
    </xf>
    <xf numFmtId="0" fontId="9" fillId="0" borderId="45" xfId="2" applyFont="1" applyBorder="1" applyAlignment="1" applyProtection="1">
      <alignment horizontal="center"/>
      <protection locked="0"/>
    </xf>
    <xf numFmtId="0" fontId="9" fillId="0" borderId="46" xfId="2" applyFont="1" applyBorder="1" applyAlignment="1" applyProtection="1">
      <alignment horizontal="center"/>
      <protection locked="0"/>
    </xf>
    <xf numFmtId="0" fontId="9" fillId="0" borderId="47" xfId="2" applyFont="1" applyBorder="1" applyAlignment="1" applyProtection="1">
      <alignment horizontal="center"/>
      <protection locked="0"/>
    </xf>
    <xf numFmtId="0" fontId="9" fillId="0" borderId="0" xfId="2" applyFont="1" applyAlignment="1" applyProtection="1">
      <alignment horizontal="centerContinuous"/>
      <protection locked="0"/>
    </xf>
    <xf numFmtId="0" fontId="9" fillId="0" borderId="0" xfId="2" applyFont="1" applyAlignment="1">
      <alignment horizontal="centerContinuous"/>
    </xf>
    <xf numFmtId="0" fontId="8" fillId="0" borderId="0" xfId="8" applyFont="1" applyAlignment="1">
      <alignment horizontal="left" vertical="top"/>
    </xf>
    <xf numFmtId="0" fontId="9" fillId="0" borderId="0" xfId="2" applyFont="1" applyAlignment="1">
      <alignment horizontal="center"/>
    </xf>
    <xf numFmtId="0" fontId="33" fillId="6" borderId="0" xfId="2" applyFont="1" applyFill="1" applyProtection="1">
      <protection hidden="1"/>
    </xf>
    <xf numFmtId="0" fontId="20" fillId="7" borderId="28" xfId="1" applyFont="1" applyFill="1" applyBorder="1" applyAlignment="1" applyProtection="1">
      <alignment horizontal="center" vertical="center"/>
      <protection hidden="1"/>
    </xf>
    <xf numFmtId="0" fontId="34" fillId="9" borderId="42" xfId="0" applyFont="1" applyFill="1" applyBorder="1" applyAlignment="1">
      <alignment horizontal="center" vertical="center"/>
    </xf>
    <xf numFmtId="0" fontId="33" fillId="6" borderId="16" xfId="2" applyFont="1" applyFill="1" applyBorder="1" applyProtection="1">
      <protection hidden="1"/>
    </xf>
    <xf numFmtId="0" fontId="28" fillId="2" borderId="0" xfId="2" applyFont="1" applyFill="1" applyProtection="1">
      <protection hidden="1"/>
    </xf>
    <xf numFmtId="0" fontId="9" fillId="2" borderId="0" xfId="2" applyFont="1" applyFill="1" applyProtection="1">
      <protection hidden="1"/>
    </xf>
    <xf numFmtId="0" fontId="28" fillId="2" borderId="0" xfId="2" applyFont="1" applyFill="1" applyAlignment="1" applyProtection="1">
      <alignment horizontal="center"/>
      <protection hidden="1"/>
    </xf>
    <xf numFmtId="0" fontId="35" fillId="2" borderId="0" xfId="2" applyFont="1" applyFill="1" applyProtection="1">
      <protection hidden="1"/>
    </xf>
    <xf numFmtId="0" fontId="9" fillId="2" borderId="0" xfId="2" applyFont="1" applyFill="1" applyAlignment="1" applyProtection="1">
      <alignment horizontal="center"/>
      <protection hidden="1"/>
    </xf>
    <xf numFmtId="0" fontId="22" fillId="9" borderId="37" xfId="1" applyFont="1" applyFill="1" applyBorder="1" applyAlignment="1" applyProtection="1">
      <alignment horizontal="center" vertical="center"/>
      <protection hidden="1"/>
    </xf>
    <xf numFmtId="0" fontId="37" fillId="2" borderId="1" xfId="2" applyFont="1" applyFill="1" applyBorder="1" applyAlignment="1" applyProtection="1">
      <alignment horizontal="center"/>
      <protection hidden="1"/>
    </xf>
    <xf numFmtId="0" fontId="37" fillId="2" borderId="0" xfId="2" applyFont="1" applyFill="1" applyAlignment="1" applyProtection="1">
      <alignment horizontal="center"/>
      <protection hidden="1"/>
    </xf>
    <xf numFmtId="0" fontId="38" fillId="2" borderId="0" xfId="2" applyFont="1" applyFill="1" applyProtection="1">
      <protection hidden="1"/>
    </xf>
    <xf numFmtId="0" fontId="39" fillId="3" borderId="0" xfId="2" applyFont="1" applyFill="1" applyAlignment="1" applyProtection="1">
      <alignment horizontal="center"/>
      <protection hidden="1"/>
    </xf>
    <xf numFmtId="0" fontId="28" fillId="0" borderId="0" xfId="4" applyFont="1" applyProtection="1">
      <protection hidden="1"/>
    </xf>
    <xf numFmtId="0" fontId="9" fillId="0" borderId="0" xfId="4" applyFont="1" applyProtection="1">
      <protection hidden="1"/>
    </xf>
    <xf numFmtId="0" fontId="30" fillId="2" borderId="0" xfId="2" applyFont="1" applyFill="1" applyAlignment="1" applyProtection="1">
      <alignment horizontal="left"/>
      <protection hidden="1"/>
    </xf>
    <xf numFmtId="0" fontId="19" fillId="2" borderId="0" xfId="2" applyFont="1" applyFill="1" applyProtection="1">
      <protection hidden="1"/>
    </xf>
    <xf numFmtId="0" fontId="9" fillId="2" borderId="0" xfId="2" applyFont="1" applyFill="1" applyAlignment="1" applyProtection="1">
      <alignment horizontal="left"/>
      <protection hidden="1"/>
    </xf>
    <xf numFmtId="0" fontId="19" fillId="2" borderId="0" xfId="2" applyFont="1" applyFill="1" applyAlignment="1" applyProtection="1">
      <alignment horizontal="left"/>
      <protection hidden="1"/>
    </xf>
    <xf numFmtId="0" fontId="10" fillId="6" borderId="19" xfId="8" applyFont="1" applyFill="1" applyBorder="1" applyAlignment="1">
      <alignment vertical="top"/>
    </xf>
    <xf numFmtId="0" fontId="9" fillId="6" borderId="27" xfId="2" applyFont="1" applyFill="1" applyBorder="1" applyProtection="1">
      <protection hidden="1"/>
    </xf>
    <xf numFmtId="0" fontId="25" fillId="6" borderId="27" xfId="1" applyFont="1" applyFill="1" applyBorder="1" applyAlignment="1" applyProtection="1">
      <protection hidden="1"/>
    </xf>
    <xf numFmtId="0" fontId="9" fillId="6" borderId="26" xfId="2" applyFont="1" applyFill="1" applyBorder="1" applyProtection="1">
      <protection hidden="1"/>
    </xf>
    <xf numFmtId="0" fontId="9" fillId="6" borderId="3" xfId="2" applyFont="1" applyFill="1" applyBorder="1" applyAlignment="1" applyProtection="1">
      <alignment horizontal="centerContinuous"/>
      <protection hidden="1"/>
    </xf>
    <xf numFmtId="0" fontId="9" fillId="6" borderId="2" xfId="2" applyFont="1" applyFill="1" applyBorder="1" applyProtection="1">
      <protection hidden="1"/>
    </xf>
    <xf numFmtId="0" fontId="30" fillId="6" borderId="0" xfId="2" applyFont="1" applyFill="1" applyProtection="1">
      <protection hidden="1"/>
    </xf>
    <xf numFmtId="0" fontId="9" fillId="6" borderId="0" xfId="2" applyFont="1" applyFill="1" applyAlignment="1" applyProtection="1">
      <alignment wrapText="1"/>
      <protection hidden="1"/>
    </xf>
    <xf numFmtId="0" fontId="9" fillId="6" borderId="0" xfId="7" applyFont="1" applyFill="1" applyAlignment="1" applyProtection="1">
      <alignment horizontal="right"/>
      <protection hidden="1"/>
    </xf>
    <xf numFmtId="0" fontId="9" fillId="6" borderId="0" xfId="7" applyFont="1" applyFill="1" applyAlignment="1" applyProtection="1">
      <alignment horizontal="center"/>
      <protection hidden="1"/>
    </xf>
    <xf numFmtId="0" fontId="19" fillId="6" borderId="0" xfId="7" applyFont="1" applyFill="1" applyAlignment="1" applyProtection="1">
      <alignment horizontal="center"/>
      <protection hidden="1"/>
    </xf>
    <xf numFmtId="0" fontId="9" fillId="6" borderId="17" xfId="2" applyFont="1" applyFill="1" applyBorder="1" applyAlignment="1" applyProtection="1">
      <alignment horizontal="centerContinuous"/>
      <protection hidden="1"/>
    </xf>
    <xf numFmtId="0" fontId="9" fillId="6" borderId="16" xfId="2" applyFont="1" applyFill="1" applyBorder="1" applyProtection="1">
      <protection hidden="1"/>
    </xf>
    <xf numFmtId="0" fontId="9" fillId="6" borderId="48" xfId="2" applyFont="1" applyFill="1" applyBorder="1" applyProtection="1">
      <protection hidden="1"/>
    </xf>
    <xf numFmtId="164" fontId="42" fillId="6" borderId="26" xfId="2" applyNumberFormat="1" applyFont="1" applyFill="1" applyBorder="1" applyProtection="1">
      <protection hidden="1"/>
    </xf>
    <xf numFmtId="0" fontId="25" fillId="6" borderId="27" xfId="1" applyFont="1" applyFill="1" applyBorder="1" applyAlignment="1" applyProtection="1">
      <alignment horizontal="left" vertical="top"/>
      <protection hidden="1"/>
    </xf>
    <xf numFmtId="0" fontId="25" fillId="6" borderId="0" xfId="1" applyFont="1" applyFill="1" applyBorder="1" applyAlignment="1" applyProtection="1">
      <alignment horizontal="left"/>
      <protection hidden="1"/>
    </xf>
    <xf numFmtId="0" fontId="9" fillId="0" borderId="0" xfId="2" applyFont="1" applyProtection="1">
      <protection hidden="1"/>
    </xf>
    <xf numFmtId="164" fontId="41" fillId="6" borderId="3" xfId="2" applyNumberFormat="1" applyFont="1" applyFill="1" applyBorder="1" applyProtection="1">
      <protection hidden="1"/>
    </xf>
    <xf numFmtId="164" fontId="42" fillId="6" borderId="2" xfId="2" applyNumberFormat="1" applyFont="1" applyFill="1" applyBorder="1" applyProtection="1">
      <protection hidden="1"/>
    </xf>
    <xf numFmtId="0" fontId="21" fillId="7" borderId="29" xfId="1" applyFont="1" applyFill="1" applyBorder="1" applyAlignment="1" applyProtection="1">
      <alignment horizontal="left" vertical="center"/>
      <protection hidden="1"/>
    </xf>
    <xf numFmtId="0" fontId="9" fillId="6" borderId="3" xfId="2" applyFont="1" applyFill="1" applyBorder="1" applyProtection="1">
      <protection hidden="1"/>
    </xf>
    <xf numFmtId="0" fontId="25" fillId="6" borderId="0" xfId="1" applyFont="1" applyFill="1" applyBorder="1" applyAlignment="1" applyProtection="1">
      <alignment horizontal="left" vertical="top"/>
      <protection hidden="1"/>
    </xf>
    <xf numFmtId="164" fontId="9" fillId="2" borderId="2" xfId="2" applyNumberFormat="1" applyFont="1" applyFill="1" applyBorder="1" applyProtection="1">
      <protection hidden="1"/>
    </xf>
    <xf numFmtId="0" fontId="9" fillId="2" borderId="3" xfId="2" applyFont="1" applyFill="1" applyBorder="1" applyAlignment="1" applyProtection="1">
      <alignment horizontal="left"/>
      <protection hidden="1"/>
    </xf>
    <xf numFmtId="0" fontId="9" fillId="2" borderId="0" xfId="2" applyFont="1" applyFill="1" applyAlignment="1" applyProtection="1">
      <alignment horizontal="right"/>
      <protection hidden="1"/>
    </xf>
    <xf numFmtId="164" fontId="27" fillId="2" borderId="2" xfId="2" applyNumberFormat="1" applyFont="1" applyFill="1" applyBorder="1" applyAlignment="1" applyProtection="1">
      <alignment horizontal="right"/>
      <protection hidden="1"/>
    </xf>
    <xf numFmtId="165" fontId="9" fillId="2" borderId="4" xfId="2" applyNumberFormat="1" applyFont="1" applyFill="1" applyBorder="1" applyAlignment="1" applyProtection="1">
      <alignment horizontal="right"/>
      <protection locked="0"/>
    </xf>
    <xf numFmtId="0" fontId="9" fillId="2" borderId="5" xfId="2" applyFont="1" applyFill="1" applyBorder="1" applyAlignment="1" applyProtection="1">
      <alignment horizontal="left"/>
      <protection hidden="1"/>
    </xf>
    <xf numFmtId="0" fontId="9" fillId="2" borderId="5" xfId="2" applyFont="1" applyFill="1" applyBorder="1" applyAlignment="1" applyProtection="1">
      <alignment horizontal="center"/>
      <protection hidden="1"/>
    </xf>
    <xf numFmtId="0" fontId="9" fillId="2" borderId="6" xfId="2" applyFont="1" applyFill="1" applyBorder="1" applyAlignment="1" applyProtection="1">
      <alignment horizontal="center"/>
      <protection hidden="1"/>
    </xf>
    <xf numFmtId="0" fontId="9" fillId="2" borderId="0" xfId="2" applyFont="1" applyFill="1" applyAlignment="1" applyProtection="1">
      <alignment horizontal="center" wrapText="1"/>
      <protection hidden="1"/>
    </xf>
    <xf numFmtId="164" fontId="22" fillId="2" borderId="0" xfId="2" applyNumberFormat="1" applyFont="1" applyFill="1" applyAlignment="1" applyProtection="1">
      <alignment horizontal="right"/>
      <protection hidden="1"/>
    </xf>
    <xf numFmtId="166" fontId="9" fillId="2" borderId="7" xfId="2" applyNumberFormat="1" applyFont="1" applyFill="1" applyBorder="1" applyAlignment="1" applyProtection="1">
      <alignment horizontal="left"/>
      <protection hidden="1"/>
    </xf>
    <xf numFmtId="165" fontId="9" fillId="2" borderId="0" xfId="2" applyNumberFormat="1" applyFont="1" applyFill="1" applyAlignment="1" applyProtection="1">
      <alignment horizontal="right"/>
      <protection hidden="1"/>
    </xf>
    <xf numFmtId="165" fontId="9" fillId="2" borderId="8" xfId="2" applyNumberFormat="1" applyFont="1" applyFill="1" applyBorder="1" applyAlignment="1" applyProtection="1">
      <alignment horizontal="right"/>
      <protection hidden="1"/>
    </xf>
    <xf numFmtId="165" fontId="9" fillId="2" borderId="9" xfId="2" applyNumberFormat="1" applyFont="1" applyFill="1" applyBorder="1" applyAlignment="1" applyProtection="1">
      <alignment horizontal="right"/>
      <protection hidden="1"/>
    </xf>
    <xf numFmtId="165" fontId="9" fillId="2" borderId="10" xfId="2" applyNumberFormat="1" applyFont="1" applyFill="1" applyBorder="1" applyAlignment="1" applyProtection="1">
      <alignment horizontal="right"/>
      <protection hidden="1"/>
    </xf>
    <xf numFmtId="0" fontId="32" fillId="6" borderId="20" xfId="2" applyFont="1" applyFill="1" applyBorder="1" applyAlignment="1" applyProtection="1">
      <alignment horizontal="right" vertical="center"/>
      <protection hidden="1"/>
    </xf>
    <xf numFmtId="2" fontId="27" fillId="6" borderId="21" xfId="2" applyNumberFormat="1" applyFont="1" applyFill="1" applyBorder="1" applyAlignment="1" applyProtection="1">
      <alignment horizontal="center" vertical="center"/>
      <protection hidden="1"/>
    </xf>
    <xf numFmtId="2" fontId="27" fillId="6" borderId="20" xfId="2" applyNumberFormat="1" applyFont="1" applyFill="1" applyBorder="1" applyAlignment="1" applyProtection="1">
      <alignment vertical="center"/>
      <protection hidden="1"/>
    </xf>
    <xf numFmtId="2" fontId="27" fillId="6" borderId="22" xfId="2" applyNumberFormat="1" applyFont="1" applyFill="1" applyBorder="1" applyAlignment="1" applyProtection="1">
      <alignment horizontal="center" vertical="center"/>
      <protection hidden="1"/>
    </xf>
    <xf numFmtId="0" fontId="27" fillId="6" borderId="23" xfId="2" applyFont="1" applyFill="1" applyBorder="1" applyAlignment="1" applyProtection="1">
      <alignment horizontal="center" vertical="center"/>
      <protection hidden="1"/>
    </xf>
    <xf numFmtId="167" fontId="27" fillId="6" borderId="24" xfId="2" applyNumberFormat="1" applyFont="1" applyFill="1" applyBorder="1" applyAlignment="1" applyProtection="1">
      <alignment horizontal="center" vertical="center"/>
      <protection hidden="1"/>
    </xf>
    <xf numFmtId="2" fontId="27" fillId="6" borderId="20" xfId="2" applyNumberFormat="1" applyFont="1" applyFill="1" applyBorder="1" applyAlignment="1" applyProtection="1">
      <alignment horizontal="center" vertical="center"/>
      <protection hidden="1"/>
    </xf>
    <xf numFmtId="2" fontId="27" fillId="6" borderId="25" xfId="2" applyNumberFormat="1" applyFont="1" applyFill="1" applyBorder="1" applyAlignment="1" applyProtection="1">
      <alignment horizontal="center" vertical="center"/>
      <protection hidden="1"/>
    </xf>
    <xf numFmtId="2" fontId="27" fillId="6" borderId="24" xfId="2" applyNumberFormat="1" applyFont="1" applyFill="1" applyBorder="1" applyAlignment="1" applyProtection="1">
      <alignment horizontal="center" vertical="center"/>
      <protection hidden="1"/>
    </xf>
    <xf numFmtId="168" fontId="27" fillId="6" borderId="20" xfId="2" applyNumberFormat="1" applyFont="1" applyFill="1" applyBorder="1" applyAlignment="1" applyProtection="1">
      <alignment vertical="center"/>
      <protection hidden="1"/>
    </xf>
    <xf numFmtId="0" fontId="9" fillId="2" borderId="2" xfId="2" applyFont="1" applyFill="1" applyBorder="1" applyAlignment="1" applyProtection="1">
      <alignment horizontal="right" vertical="center"/>
      <protection hidden="1"/>
    </xf>
    <xf numFmtId="169" fontId="9" fillId="2" borderId="2" xfId="2" applyNumberFormat="1" applyFont="1" applyFill="1" applyBorder="1" applyAlignment="1" applyProtection="1">
      <alignment vertical="center"/>
      <protection hidden="1"/>
    </xf>
    <xf numFmtId="2" fontId="43" fillId="0" borderId="0" xfId="2" applyNumberFormat="1" applyFont="1" applyAlignment="1" applyProtection="1">
      <alignment horizontal="left" vertical="center"/>
      <protection locked="0"/>
    </xf>
    <xf numFmtId="2" fontId="43" fillId="3" borderId="0" xfId="2" applyNumberFormat="1" applyFont="1" applyFill="1" applyAlignment="1" applyProtection="1">
      <alignment vertical="center"/>
      <protection locked="0"/>
    </xf>
    <xf numFmtId="165" fontId="43" fillId="0" borderId="11" xfId="2" applyNumberFormat="1" applyFont="1" applyBorder="1" applyAlignment="1" applyProtection="1">
      <alignment horizontal="right" vertical="center"/>
      <protection locked="0"/>
    </xf>
    <xf numFmtId="170" fontId="43" fillId="0" borderId="0" xfId="2" applyNumberFormat="1" applyFont="1" applyAlignment="1" applyProtection="1">
      <alignment horizontal="right" vertical="center"/>
      <protection locked="0"/>
    </xf>
    <xf numFmtId="165" fontId="9" fillId="6" borderId="12" xfId="2" applyNumberFormat="1" applyFont="1" applyFill="1" applyBorder="1" applyAlignment="1" applyProtection="1">
      <alignment horizontal="right" vertical="center"/>
      <protection hidden="1"/>
    </xf>
    <xf numFmtId="170" fontId="43" fillId="0" borderId="11" xfId="2" applyNumberFormat="1" applyFont="1" applyBorder="1" applyAlignment="1" applyProtection="1">
      <alignment horizontal="center" vertical="center"/>
      <protection locked="0"/>
    </xf>
    <xf numFmtId="170" fontId="43" fillId="0" borderId="13" xfId="2" applyNumberFormat="1" applyFont="1" applyBorder="1" applyAlignment="1" applyProtection="1">
      <alignment horizontal="center" vertical="center"/>
      <protection locked="0"/>
    </xf>
    <xf numFmtId="170" fontId="43" fillId="0" borderId="14" xfId="2" applyNumberFormat="1" applyFont="1" applyBorder="1" applyAlignment="1" applyProtection="1">
      <alignment horizontal="center" vertical="center"/>
      <protection locked="0"/>
    </xf>
    <xf numFmtId="171" fontId="9" fillId="2" borderId="15" xfId="2" applyNumberFormat="1" applyFont="1" applyFill="1" applyBorder="1" applyAlignment="1" applyProtection="1">
      <alignment horizontal="left" vertical="center"/>
      <protection hidden="1"/>
    </xf>
    <xf numFmtId="0" fontId="44" fillId="2" borderId="14" xfId="2" applyFont="1" applyFill="1" applyBorder="1" applyProtection="1">
      <protection hidden="1"/>
    </xf>
    <xf numFmtId="0" fontId="9" fillId="2" borderId="2" xfId="2" applyFont="1" applyFill="1" applyBorder="1" applyAlignment="1" applyProtection="1">
      <alignment vertical="center"/>
      <protection hidden="1"/>
    </xf>
    <xf numFmtId="170" fontId="43" fillId="0" borderId="0" xfId="2" applyNumberFormat="1" applyFont="1" applyAlignment="1" applyProtection="1">
      <alignment horizontal="center" vertical="center"/>
      <protection locked="0"/>
    </xf>
    <xf numFmtId="171" fontId="9" fillId="2" borderId="3" xfId="2" applyNumberFormat="1" applyFont="1" applyFill="1" applyBorder="1" applyAlignment="1" applyProtection="1">
      <alignment horizontal="left" vertical="center"/>
      <protection hidden="1"/>
    </xf>
    <xf numFmtId="0" fontId="44" fillId="2" borderId="0" xfId="2" applyFont="1" applyFill="1" applyProtection="1">
      <protection hidden="1"/>
    </xf>
    <xf numFmtId="0" fontId="27" fillId="2" borderId="2" xfId="2" applyFont="1" applyFill="1" applyBorder="1" applyAlignment="1" applyProtection="1">
      <alignment vertical="center"/>
      <protection hidden="1"/>
    </xf>
    <xf numFmtId="0" fontId="45" fillId="2" borderId="2" xfId="2" applyFont="1" applyFill="1" applyBorder="1" applyAlignment="1" applyProtection="1">
      <alignment horizontal="right" vertical="center"/>
      <protection hidden="1"/>
    </xf>
    <xf numFmtId="2" fontId="43" fillId="0" borderId="0" xfId="2" applyNumberFormat="1" applyFont="1" applyAlignment="1" applyProtection="1">
      <alignment horizontal="center" vertical="center"/>
      <protection hidden="1"/>
    </xf>
    <xf numFmtId="2" fontId="43" fillId="3" borderId="0" xfId="2" applyNumberFormat="1" applyFont="1" applyFill="1" applyAlignment="1" applyProtection="1">
      <alignment vertical="center"/>
      <protection hidden="1"/>
    </xf>
    <xf numFmtId="165" fontId="43" fillId="0" borderId="11" xfId="2" applyNumberFormat="1" applyFont="1" applyBorder="1" applyAlignment="1" applyProtection="1">
      <alignment horizontal="right" vertical="center"/>
      <protection hidden="1"/>
    </xf>
    <xf numFmtId="170" fontId="43" fillId="0" borderId="0" xfId="2" applyNumberFormat="1" applyFont="1" applyAlignment="1" applyProtection="1">
      <alignment horizontal="right" vertical="center"/>
      <protection hidden="1"/>
    </xf>
    <xf numFmtId="165" fontId="9" fillId="4" borderId="12" xfId="2" applyNumberFormat="1" applyFont="1" applyFill="1" applyBorder="1" applyAlignment="1" applyProtection="1">
      <alignment horizontal="right" vertical="center"/>
      <protection hidden="1"/>
    </xf>
    <xf numFmtId="170" fontId="43" fillId="0" borderId="11" xfId="2" applyNumberFormat="1" applyFont="1" applyBorder="1" applyAlignment="1" applyProtection="1">
      <alignment horizontal="center" vertical="center"/>
      <protection hidden="1"/>
    </xf>
    <xf numFmtId="170" fontId="43" fillId="0" borderId="0" xfId="2" applyNumberFormat="1" applyFont="1" applyAlignment="1" applyProtection="1">
      <alignment horizontal="center" vertical="center"/>
      <protection hidden="1"/>
    </xf>
    <xf numFmtId="164" fontId="46" fillId="2" borderId="0" xfId="2" applyNumberFormat="1" applyFont="1" applyFill="1" applyAlignment="1" applyProtection="1">
      <alignment horizontal="right"/>
      <protection hidden="1"/>
    </xf>
    <xf numFmtId="167" fontId="9" fillId="6" borderId="19" xfId="2" applyNumberFormat="1" applyFont="1" applyFill="1" applyBorder="1" applyAlignment="1" applyProtection="1">
      <alignment horizontal="center"/>
      <protection hidden="1"/>
    </xf>
    <xf numFmtId="167" fontId="9" fillId="6" borderId="5" xfId="2" applyNumberFormat="1" applyFont="1" applyFill="1" applyBorder="1" applyAlignment="1" applyProtection="1">
      <alignment horizontal="center"/>
      <protection hidden="1"/>
    </xf>
    <xf numFmtId="165" fontId="9" fillId="6" borderId="5" xfId="2" applyNumberFormat="1" applyFont="1" applyFill="1" applyBorder="1" applyAlignment="1" applyProtection="1">
      <alignment horizontal="right"/>
      <protection hidden="1"/>
    </xf>
    <xf numFmtId="165" fontId="9" fillId="6" borderId="5" xfId="2" applyNumberFormat="1" applyFont="1" applyFill="1" applyBorder="1" applyAlignment="1" applyProtection="1">
      <alignment horizontal="center"/>
      <protection hidden="1"/>
    </xf>
    <xf numFmtId="165" fontId="9" fillId="6" borderId="5" xfId="2" quotePrefix="1" applyNumberFormat="1" applyFont="1" applyFill="1" applyBorder="1" applyAlignment="1" applyProtection="1">
      <alignment horizontal="center"/>
      <protection hidden="1"/>
    </xf>
    <xf numFmtId="167" fontId="9" fillId="2" borderId="3" xfId="2" applyNumberFormat="1" applyFont="1" applyFill="1" applyBorder="1" applyAlignment="1" applyProtection="1">
      <alignment horizontal="center"/>
      <protection hidden="1"/>
    </xf>
    <xf numFmtId="166" fontId="9" fillId="6" borderId="17" xfId="2" applyNumberFormat="1" applyFont="1" applyFill="1" applyBorder="1" applyAlignment="1" applyProtection="1">
      <alignment horizontal="right"/>
      <protection hidden="1"/>
    </xf>
    <xf numFmtId="167" fontId="9" fillId="6" borderId="16" xfId="2" applyNumberFormat="1" applyFont="1" applyFill="1" applyBorder="1" applyAlignment="1" applyProtection="1">
      <alignment horizontal="center"/>
      <protection hidden="1"/>
    </xf>
    <xf numFmtId="167" fontId="9" fillId="2" borderId="0" xfId="2" applyNumberFormat="1" applyFont="1" applyFill="1" applyAlignment="1" applyProtection="1">
      <alignment horizontal="center"/>
      <protection hidden="1"/>
    </xf>
    <xf numFmtId="172" fontId="9" fillId="2" borderId="0" xfId="2" applyNumberFormat="1" applyFont="1" applyFill="1" applyAlignment="1" applyProtection="1">
      <alignment horizontal="center"/>
      <protection hidden="1"/>
    </xf>
    <xf numFmtId="167" fontId="43" fillId="2" borderId="0" xfId="2" applyNumberFormat="1" applyFont="1" applyFill="1" applyAlignment="1" applyProtection="1">
      <alignment horizontal="center"/>
      <protection hidden="1"/>
    </xf>
    <xf numFmtId="167" fontId="9" fillId="2" borderId="0" xfId="2" applyNumberFormat="1" applyFont="1" applyFill="1" applyAlignment="1" applyProtection="1">
      <alignment horizontal="right"/>
      <protection hidden="1"/>
    </xf>
    <xf numFmtId="173" fontId="9" fillId="2" borderId="0" xfId="2" applyNumberFormat="1" applyFont="1" applyFill="1" applyAlignment="1" applyProtection="1">
      <alignment horizontal="center"/>
      <protection hidden="1"/>
    </xf>
    <xf numFmtId="164" fontId="9" fillId="2" borderId="0" xfId="2" applyNumberFormat="1" applyFont="1" applyFill="1" applyProtection="1">
      <protection hidden="1"/>
    </xf>
    <xf numFmtId="173" fontId="9" fillId="0" borderId="4" xfId="2" applyNumberFormat="1" applyFont="1" applyBorder="1" applyAlignment="1" applyProtection="1">
      <alignment horizontal="right"/>
      <protection locked="0"/>
    </xf>
    <xf numFmtId="0" fontId="47" fillId="2" borderId="0" xfId="2" applyFont="1" applyFill="1" applyProtection="1">
      <protection hidden="1"/>
    </xf>
    <xf numFmtId="165" fontId="9" fillId="2" borderId="0" xfId="2" applyNumberFormat="1" applyFont="1" applyFill="1" applyProtection="1">
      <protection hidden="1"/>
    </xf>
    <xf numFmtId="173" fontId="17" fillId="2" borderId="0" xfId="2" applyNumberFormat="1" applyFont="1" applyFill="1" applyAlignment="1" applyProtection="1">
      <alignment horizontal="right"/>
      <protection hidden="1"/>
    </xf>
    <xf numFmtId="173" fontId="17" fillId="2" borderId="16" xfId="2" applyNumberFormat="1" applyFont="1" applyFill="1" applyBorder="1" applyAlignment="1" applyProtection="1">
      <alignment horizontal="right"/>
      <protection hidden="1"/>
    </xf>
    <xf numFmtId="173" fontId="48" fillId="2" borderId="0" xfId="2" applyNumberFormat="1" applyFont="1" applyFill="1" applyAlignment="1" applyProtection="1">
      <alignment horizontal="right"/>
      <protection hidden="1"/>
    </xf>
    <xf numFmtId="173" fontId="48" fillId="2" borderId="0" xfId="2" applyNumberFormat="1" applyFont="1" applyFill="1" applyAlignment="1" applyProtection="1">
      <alignment horizontal="center"/>
      <protection hidden="1"/>
    </xf>
    <xf numFmtId="164" fontId="9" fillId="0" borderId="0" xfId="2" applyNumberFormat="1" applyFont="1" applyProtection="1">
      <protection hidden="1"/>
    </xf>
    <xf numFmtId="2" fontId="43" fillId="0" borderId="0" xfId="2" applyNumberFormat="1" applyFont="1" applyAlignment="1" applyProtection="1">
      <alignment horizontal="left" vertical="center"/>
      <protection hidden="1"/>
    </xf>
    <xf numFmtId="164" fontId="10" fillId="6" borderId="19" xfId="2" applyNumberFormat="1" applyFont="1" applyFill="1" applyBorder="1"/>
    <xf numFmtId="0" fontId="9" fillId="0" borderId="0" xfId="10" applyFont="1" applyProtection="1">
      <protection hidden="1"/>
    </xf>
    <xf numFmtId="0" fontId="10" fillId="6" borderId="0" xfId="3" applyFont="1" applyFill="1" applyAlignment="1">
      <alignment vertical="top"/>
    </xf>
    <xf numFmtId="0" fontId="9" fillId="6" borderId="0" xfId="10" applyFont="1" applyFill="1" applyProtection="1">
      <protection hidden="1"/>
    </xf>
    <xf numFmtId="0" fontId="49" fillId="6" borderId="0" xfId="2" applyFont="1" applyFill="1" applyProtection="1">
      <protection hidden="1"/>
    </xf>
    <xf numFmtId="0" fontId="9" fillId="6" borderId="0" xfId="2" applyFont="1" applyFill="1" applyAlignment="1" applyProtection="1">
      <alignment horizontal="left"/>
      <protection hidden="1"/>
    </xf>
    <xf numFmtId="20" fontId="9" fillId="6" borderId="0" xfId="2" applyNumberFormat="1" applyFont="1" applyFill="1" applyAlignment="1" applyProtection="1">
      <alignment horizontal="center"/>
      <protection hidden="1"/>
    </xf>
    <xf numFmtId="170" fontId="9" fillId="6" borderId="0" xfId="2" applyNumberFormat="1" applyFont="1" applyFill="1" applyAlignment="1" applyProtection="1">
      <alignment horizontal="center"/>
      <protection hidden="1"/>
    </xf>
    <xf numFmtId="0" fontId="50" fillId="6" borderId="0" xfId="10" applyFont="1" applyFill="1" applyProtection="1">
      <protection hidden="1"/>
    </xf>
    <xf numFmtId="174" fontId="50" fillId="6" borderId="0" xfId="2" applyNumberFormat="1" applyFont="1" applyFill="1" applyAlignment="1" applyProtection="1">
      <alignment horizontal="center"/>
      <protection hidden="1"/>
    </xf>
    <xf numFmtId="0" fontId="19" fillId="0" borderId="49" xfId="2" applyFont="1" applyBorder="1" applyAlignment="1" applyProtection="1">
      <alignment horizontal="left" wrapText="1"/>
      <protection locked="0"/>
    </xf>
    <xf numFmtId="0" fontId="19" fillId="6" borderId="0" xfId="2" applyFont="1" applyFill="1" applyAlignment="1" applyProtection="1">
      <alignment horizontal="left" wrapText="1"/>
      <protection hidden="1"/>
    </xf>
    <xf numFmtId="20" fontId="9" fillId="0" borderId="50" xfId="2" applyNumberFormat="1" applyFont="1" applyBorder="1" applyAlignment="1" applyProtection="1">
      <alignment horizontal="right"/>
      <protection locked="0"/>
    </xf>
    <xf numFmtId="20" fontId="9" fillId="0" borderId="51" xfId="2" applyNumberFormat="1" applyFont="1" applyBorder="1" applyAlignment="1" applyProtection="1">
      <alignment horizontal="right"/>
      <protection locked="0"/>
    </xf>
    <xf numFmtId="20" fontId="9" fillId="5" borderId="3" xfId="2" applyNumberFormat="1" applyFont="1" applyFill="1" applyBorder="1" applyAlignment="1" applyProtection="1">
      <alignment horizontal="center"/>
      <protection hidden="1"/>
    </xf>
    <xf numFmtId="20" fontId="50" fillId="6" borderId="0" xfId="10" applyNumberFormat="1" applyFont="1" applyFill="1" applyProtection="1">
      <protection hidden="1"/>
    </xf>
    <xf numFmtId="170" fontId="9" fillId="5" borderId="0" xfId="2" applyNumberFormat="1" applyFont="1" applyFill="1" applyAlignment="1" applyProtection="1">
      <alignment horizontal="center"/>
      <protection hidden="1"/>
    </xf>
    <xf numFmtId="20" fontId="50" fillId="6" borderId="0" xfId="2" applyNumberFormat="1" applyFont="1" applyFill="1" applyAlignment="1" applyProtection="1">
      <alignment horizontal="center"/>
      <protection hidden="1"/>
    </xf>
    <xf numFmtId="0" fontId="51" fillId="6" borderId="0" xfId="10" applyFont="1" applyFill="1" applyProtection="1">
      <protection hidden="1"/>
    </xf>
    <xf numFmtId="0" fontId="19" fillId="0" borderId="46" xfId="2" applyFont="1" applyBorder="1" applyAlignment="1" applyProtection="1">
      <alignment horizontal="left" wrapText="1"/>
      <protection locked="0"/>
    </xf>
    <xf numFmtId="20" fontId="9" fillId="0" borderId="52" xfId="2" applyNumberFormat="1" applyFont="1" applyBorder="1" applyAlignment="1" applyProtection="1">
      <alignment horizontal="right"/>
      <protection locked="0"/>
    </xf>
    <xf numFmtId="20" fontId="9" fillId="0" borderId="53" xfId="2" applyNumberFormat="1" applyFont="1" applyBorder="1" applyAlignment="1" applyProtection="1">
      <alignment horizontal="right"/>
      <protection locked="0"/>
    </xf>
    <xf numFmtId="0" fontId="19" fillId="0" borderId="47" xfId="2" applyFont="1" applyBorder="1" applyAlignment="1" applyProtection="1">
      <alignment horizontal="left" wrapText="1"/>
      <protection locked="0"/>
    </xf>
    <xf numFmtId="20" fontId="9" fillId="0" borderId="54" xfId="2" applyNumberFormat="1" applyFont="1" applyBorder="1" applyAlignment="1" applyProtection="1">
      <alignment horizontal="right"/>
      <protection locked="0"/>
    </xf>
    <xf numFmtId="20" fontId="9" fillId="0" borderId="55" xfId="2" applyNumberFormat="1" applyFont="1" applyBorder="1" applyAlignment="1" applyProtection="1">
      <alignment horizontal="right"/>
      <protection locked="0"/>
    </xf>
    <xf numFmtId="20" fontId="9" fillId="5" borderId="17" xfId="2" applyNumberFormat="1" applyFont="1" applyFill="1" applyBorder="1" applyAlignment="1" applyProtection="1">
      <alignment horizontal="center"/>
      <protection hidden="1"/>
    </xf>
    <xf numFmtId="0" fontId="9" fillId="6" borderId="16" xfId="2" applyFont="1" applyFill="1" applyBorder="1" applyAlignment="1" applyProtection="1">
      <alignment horizontal="center"/>
      <protection hidden="1"/>
    </xf>
    <xf numFmtId="20" fontId="50" fillId="6" borderId="16" xfId="10" applyNumberFormat="1" applyFont="1" applyFill="1" applyBorder="1" applyProtection="1">
      <protection hidden="1"/>
    </xf>
    <xf numFmtId="170" fontId="9" fillId="5" borderId="16" xfId="2" applyNumberFormat="1" applyFont="1" applyFill="1" applyBorder="1" applyAlignment="1" applyProtection="1">
      <alignment horizontal="center"/>
      <protection hidden="1"/>
    </xf>
    <xf numFmtId="174" fontId="9" fillId="6" borderId="0" xfId="2" applyNumberFormat="1" applyFont="1" applyFill="1" applyAlignment="1" applyProtection="1">
      <alignment horizontal="center"/>
      <protection hidden="1"/>
    </xf>
    <xf numFmtId="174" fontId="9" fillId="6" borderId="0" xfId="2" applyNumberFormat="1" applyFont="1" applyFill="1" applyProtection="1">
      <protection hidden="1"/>
    </xf>
    <xf numFmtId="0" fontId="50" fillId="6" borderId="0" xfId="2" applyFont="1" applyFill="1" applyProtection="1">
      <protection hidden="1"/>
    </xf>
    <xf numFmtId="0" fontId="9" fillId="6" borderId="19" xfId="10" applyFont="1" applyFill="1" applyBorder="1" applyProtection="1">
      <protection hidden="1"/>
    </xf>
    <xf numFmtId="0" fontId="9" fillId="6" borderId="27" xfId="10" applyFont="1" applyFill="1" applyBorder="1" applyProtection="1">
      <protection hidden="1"/>
    </xf>
    <xf numFmtId="0" fontId="52" fillId="6" borderId="27" xfId="10" applyFont="1" applyFill="1" applyBorder="1" applyAlignment="1" applyProtection="1">
      <alignment horizontal="center"/>
      <protection hidden="1"/>
    </xf>
    <xf numFmtId="0" fontId="9" fillId="6" borderId="27" xfId="10" applyFont="1" applyFill="1" applyBorder="1" applyAlignment="1" applyProtection="1">
      <alignment horizontal="right"/>
      <protection hidden="1"/>
    </xf>
    <xf numFmtId="0" fontId="49" fillId="6" borderId="27" xfId="10" applyFont="1" applyFill="1" applyBorder="1" applyAlignment="1" applyProtection="1">
      <alignment horizontal="center"/>
      <protection hidden="1"/>
    </xf>
    <xf numFmtId="0" fontId="9" fillId="6" borderId="26" xfId="10" applyFont="1" applyFill="1" applyBorder="1" applyProtection="1">
      <protection hidden="1"/>
    </xf>
    <xf numFmtId="0" fontId="9" fillId="6" borderId="3" xfId="10" applyFont="1" applyFill="1" applyBorder="1" applyProtection="1">
      <protection hidden="1"/>
    </xf>
    <xf numFmtId="0" fontId="49" fillId="6" borderId="0" xfId="10" applyFont="1" applyFill="1" applyProtection="1">
      <protection hidden="1"/>
    </xf>
    <xf numFmtId="0" fontId="53" fillId="6" borderId="0" xfId="10" applyFont="1" applyFill="1" applyAlignment="1" applyProtection="1">
      <alignment horizontal="left"/>
      <protection hidden="1"/>
    </xf>
    <xf numFmtId="0" fontId="49" fillId="6" borderId="0" xfId="10" applyFont="1" applyFill="1" applyAlignment="1" applyProtection="1">
      <alignment horizontal="left"/>
      <protection hidden="1"/>
    </xf>
    <xf numFmtId="0" fontId="9" fillId="6" borderId="0" xfId="10" applyFont="1" applyFill="1" applyAlignment="1" applyProtection="1">
      <alignment horizontal="right"/>
      <protection hidden="1"/>
    </xf>
    <xf numFmtId="172" fontId="9" fillId="0" borderId="18" xfId="10" applyNumberFormat="1" applyFont="1" applyBorder="1" applyAlignment="1" applyProtection="1">
      <alignment horizontal="center" vertical="center"/>
      <protection locked="0"/>
    </xf>
    <xf numFmtId="0" fontId="46" fillId="6" borderId="0" xfId="10" applyFont="1" applyFill="1" applyAlignment="1" applyProtection="1">
      <alignment horizontal="right"/>
      <protection hidden="1"/>
    </xf>
    <xf numFmtId="2" fontId="53" fillId="6" borderId="0" xfId="10" applyNumberFormat="1" applyFont="1" applyFill="1" applyAlignment="1" applyProtection="1">
      <alignment horizontal="center"/>
      <protection hidden="1"/>
    </xf>
    <xf numFmtId="0" fontId="46" fillId="6" borderId="0" xfId="10" applyFont="1" applyFill="1" applyProtection="1">
      <protection hidden="1"/>
    </xf>
    <xf numFmtId="0" fontId="9" fillId="6" borderId="2" xfId="10" applyFont="1" applyFill="1" applyBorder="1" applyProtection="1">
      <protection hidden="1"/>
    </xf>
    <xf numFmtId="0" fontId="9" fillId="6" borderId="40" xfId="10" applyFont="1" applyFill="1" applyBorder="1" applyProtection="1">
      <protection hidden="1"/>
    </xf>
    <xf numFmtId="0" fontId="9" fillId="6" borderId="38" xfId="10" applyFont="1" applyFill="1" applyBorder="1" applyProtection="1">
      <protection hidden="1"/>
    </xf>
    <xf numFmtId="0" fontId="46" fillId="6" borderId="38" xfId="10" applyFont="1" applyFill="1" applyBorder="1" applyProtection="1">
      <protection hidden="1"/>
    </xf>
    <xf numFmtId="0" fontId="17" fillId="6" borderId="38" xfId="10" applyFont="1" applyFill="1" applyBorder="1" applyProtection="1">
      <protection hidden="1"/>
    </xf>
    <xf numFmtId="0" fontId="9" fillId="6" borderId="38" xfId="10" applyFont="1" applyFill="1" applyBorder="1" applyAlignment="1" applyProtection="1">
      <alignment horizontal="right"/>
      <protection hidden="1"/>
    </xf>
    <xf numFmtId="0" fontId="46" fillId="6" borderId="38" xfId="10" applyFont="1" applyFill="1" applyBorder="1" applyAlignment="1" applyProtection="1">
      <alignment horizontal="right"/>
      <protection hidden="1"/>
    </xf>
    <xf numFmtId="2" fontId="53" fillId="6" borderId="38" xfId="10" applyNumberFormat="1" applyFont="1" applyFill="1" applyBorder="1" applyAlignment="1" applyProtection="1">
      <alignment horizontal="center"/>
      <protection hidden="1"/>
    </xf>
    <xf numFmtId="0" fontId="9" fillId="6" borderId="39" xfId="10" applyFont="1" applyFill="1" applyBorder="1" applyProtection="1">
      <protection hidden="1"/>
    </xf>
    <xf numFmtId="0" fontId="9" fillId="2" borderId="0" xfId="10" applyFont="1" applyFill="1" applyProtection="1">
      <protection hidden="1"/>
    </xf>
    <xf numFmtId="0" fontId="45" fillId="2" borderId="0" xfId="10" applyFont="1" applyFill="1" applyProtection="1">
      <protection hidden="1"/>
    </xf>
    <xf numFmtId="0" fontId="17" fillId="2" borderId="0" xfId="10" applyFont="1" applyFill="1" applyProtection="1">
      <protection hidden="1"/>
    </xf>
    <xf numFmtId="0" fontId="9" fillId="2" borderId="0" xfId="10" applyFont="1" applyFill="1" applyAlignment="1" applyProtection="1">
      <alignment horizontal="right"/>
      <protection hidden="1"/>
    </xf>
    <xf numFmtId="0" fontId="9" fillId="0" borderId="0" xfId="10" applyFont="1" applyAlignment="1" applyProtection="1">
      <alignment horizontal="left"/>
      <protection hidden="1"/>
    </xf>
    <xf numFmtId="0" fontId="17" fillId="0" borderId="0" xfId="10" applyFont="1" applyProtection="1">
      <protection hidden="1"/>
    </xf>
    <xf numFmtId="0" fontId="8" fillId="0" borderId="0" xfId="3" applyFont="1" applyAlignment="1">
      <alignment horizontal="left" vertical="top"/>
    </xf>
    <xf numFmtId="0" fontId="9" fillId="6" borderId="27" xfId="8" applyFont="1" applyFill="1" applyBorder="1" applyProtection="1">
      <protection hidden="1"/>
    </xf>
    <xf numFmtId="0" fontId="9" fillId="6" borderId="26" xfId="8" applyFont="1" applyFill="1" applyBorder="1" applyProtection="1">
      <protection hidden="1"/>
    </xf>
    <xf numFmtId="0" fontId="11" fillId="6" borderId="3" xfId="8" applyFont="1" applyFill="1" applyBorder="1" applyAlignment="1">
      <alignment vertical="top"/>
    </xf>
    <xf numFmtId="0" fontId="12" fillId="6" borderId="2" xfId="8" applyFont="1" applyFill="1" applyBorder="1" applyProtection="1">
      <protection hidden="1"/>
    </xf>
    <xf numFmtId="0" fontId="9" fillId="6" borderId="3" xfId="8" applyFont="1" applyFill="1" applyBorder="1" applyProtection="1">
      <protection hidden="1"/>
    </xf>
    <xf numFmtId="0" fontId="33" fillId="6" borderId="2" xfId="2" applyFont="1" applyFill="1" applyBorder="1" applyProtection="1">
      <protection hidden="1"/>
    </xf>
    <xf numFmtId="0" fontId="9" fillId="6" borderId="17" xfId="8" applyFont="1" applyFill="1" applyBorder="1" applyProtection="1">
      <protection hidden="1"/>
    </xf>
    <xf numFmtId="0" fontId="33" fillId="6" borderId="48" xfId="2" applyFont="1" applyFill="1" applyBorder="1" applyProtection="1">
      <protection hidden="1"/>
    </xf>
    <xf numFmtId="0" fontId="8" fillId="0" borderId="3" xfId="8" applyFont="1" applyBorder="1" applyAlignment="1">
      <alignment vertical="top"/>
    </xf>
    <xf numFmtId="0" fontId="9" fillId="2" borderId="2" xfId="2" applyFont="1" applyFill="1" applyBorder="1" applyProtection="1">
      <protection hidden="1"/>
    </xf>
    <xf numFmtId="0" fontId="9" fillId="2" borderId="3" xfId="2" applyFont="1" applyFill="1" applyBorder="1" applyProtection="1">
      <protection hidden="1"/>
    </xf>
    <xf numFmtId="0" fontId="9" fillId="2" borderId="17" xfId="2" applyFont="1" applyFill="1" applyBorder="1" applyProtection="1">
      <protection hidden="1"/>
    </xf>
    <xf numFmtId="0" fontId="9" fillId="2" borderId="16" xfId="2" applyFont="1" applyFill="1" applyBorder="1" applyAlignment="1" applyProtection="1">
      <alignment horizontal="center"/>
      <protection hidden="1"/>
    </xf>
    <xf numFmtId="0" fontId="9" fillId="2" borderId="16" xfId="2" applyFont="1" applyFill="1" applyBorder="1" applyProtection="1">
      <protection hidden="1"/>
    </xf>
    <xf numFmtId="0" fontId="25" fillId="2" borderId="16" xfId="1" applyFont="1" applyFill="1" applyBorder="1" applyAlignment="1" applyProtection="1">
      <protection hidden="1"/>
    </xf>
    <xf numFmtId="0" fontId="9" fillId="2" borderId="48" xfId="2" applyFont="1" applyFill="1" applyBorder="1" applyProtection="1">
      <protection hidden="1"/>
    </xf>
    <xf numFmtId="0" fontId="20" fillId="9" borderId="42" xfId="0" applyFont="1" applyFill="1" applyBorder="1" applyAlignment="1">
      <alignment horizontal="center" vertical="center"/>
    </xf>
    <xf numFmtId="0" fontId="54" fillId="6" borderId="0" xfId="11" applyFont="1" applyFill="1" applyProtection="1">
      <protection hidden="1"/>
    </xf>
    <xf numFmtId="0" fontId="9" fillId="6" borderId="0" xfId="11" applyFont="1" applyFill="1" applyProtection="1">
      <protection hidden="1"/>
    </xf>
    <xf numFmtId="0" fontId="57" fillId="6" borderId="0" xfId="1" applyFont="1" applyFill="1" applyBorder="1" applyAlignment="1" applyProtection="1">
      <protection hidden="1"/>
    </xf>
  </cellXfs>
  <cellStyles count="12">
    <cellStyle name="Link" xfId="1" builtinId="8"/>
    <cellStyle name="Standard" xfId="0" builtinId="0"/>
    <cellStyle name="Standard 2" xfId="2" xr:uid="{00000000-0005-0000-0000-000002000000}"/>
    <cellStyle name="Standard_0A_WOCHENZEIT" xfId="3" xr:uid="{00000000-0005-0000-0000-000003000000}"/>
    <cellStyle name="Standard_Allinone" xfId="4" xr:uid="{00000000-0005-0000-0000-000004000000}"/>
    <cellStyle name="Standard_Arbeitsdatei" xfId="5" xr:uid="{00000000-0005-0000-0000-000005000000}"/>
    <cellStyle name="Standard_B1Pos" xfId="6" xr:uid="{00000000-0005-0000-0000-000006000000}"/>
    <cellStyle name="Standard_BEinfach" xfId="7" xr:uid="{00000000-0005-0000-0000-000007000000}"/>
    <cellStyle name="Standard_Info" xfId="8" xr:uid="{00000000-0005-0000-0000-000008000000}"/>
    <cellStyle name="Standard_Jahr1999" xfId="9" xr:uid="{00000000-0005-0000-0000-000009000000}"/>
    <cellStyle name="Standard_Jahr1999 2" xfId="11" xr:uid="{ED2B943B-7846-4F95-9545-0246BA1220D2}"/>
    <cellStyle name="Standard_Zeitrech" xfId="10" xr:uid="{00000000-0005-0000-0000-00000A000000}"/>
  </cellStyles>
  <dxfs count="24"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32</xdr:row>
      <xdr:rowOff>142875</xdr:rowOff>
    </xdr:from>
    <xdr:to>
      <xdr:col>12</xdr:col>
      <xdr:colOff>553811</xdr:colOff>
      <xdr:row>39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7150" y="3914775"/>
          <a:ext cx="1182461" cy="9906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261710</xdr:colOff>
      <xdr:row>2</xdr:row>
      <xdr:rowOff>45918</xdr:rowOff>
    </xdr:from>
    <xdr:to>
      <xdr:col>13</xdr:col>
      <xdr:colOff>624418</xdr:colOff>
      <xdr:row>6</xdr:row>
      <xdr:rowOff>119181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8293" y="120001"/>
          <a:ext cx="870708" cy="72943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showGridLines="0" showRowColHeaders="0" tabSelected="1" workbookViewId="0"/>
  </sheetViews>
  <sheetFormatPr baseColWidth="10" defaultRowHeight="12.75" x14ac:dyDescent="0.2"/>
  <cols>
    <col min="1" max="1" width="11.42578125" style="2"/>
    <col min="2" max="2" width="10.28515625" style="2" customWidth="1"/>
    <col min="3" max="3" width="11" style="2" customWidth="1"/>
    <col min="4" max="4" width="0.42578125" style="2" customWidth="1"/>
    <col min="5" max="5" width="11" style="2" customWidth="1"/>
    <col min="6" max="6" width="0.42578125" style="2" customWidth="1"/>
    <col min="7" max="7" width="11" style="2" customWidth="1"/>
    <col min="8" max="8" width="0.42578125" style="2" customWidth="1"/>
    <col min="9" max="9" width="11" style="2" customWidth="1"/>
    <col min="10" max="10" width="0.42578125" style="2" customWidth="1"/>
    <col min="11" max="11" width="11" style="2" customWidth="1"/>
    <col min="12" max="12" width="0.42578125" style="2" customWidth="1"/>
    <col min="13" max="13" width="11" style="2" customWidth="1"/>
    <col min="14" max="14" width="10.7109375" style="2" customWidth="1"/>
    <col min="15" max="16384" width="11.42578125" style="2"/>
  </cols>
  <sheetData>
    <row r="1" spans="1:14" x14ac:dyDescent="0.2">
      <c r="A1" s="1" t="s">
        <v>0</v>
      </c>
    </row>
    <row r="2" spans="1:14" ht="6" customHeight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ht="19.5" x14ac:dyDescent="0.3">
      <c r="B3" s="6"/>
      <c r="C3" s="7" t="s">
        <v>226</v>
      </c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5.75" x14ac:dyDescent="0.25">
      <c r="B4" s="9"/>
      <c r="C4" s="10"/>
      <c r="D4" s="11"/>
      <c r="E4" s="11"/>
      <c r="F4" s="11"/>
      <c r="G4" s="11"/>
      <c r="H4" s="11"/>
      <c r="I4" s="10" t="s">
        <v>223</v>
      </c>
      <c r="J4" s="11"/>
      <c r="K4" s="11"/>
      <c r="L4" s="11"/>
      <c r="M4" s="11"/>
      <c r="N4" s="12"/>
    </row>
    <row r="5" spans="1:14" x14ac:dyDescent="0.2">
      <c r="B5" s="9"/>
      <c r="C5" s="10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2"/>
    </row>
    <row r="6" spans="1:14" x14ac:dyDescent="0.2">
      <c r="B6" s="9"/>
      <c r="C6" s="10" t="s">
        <v>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2"/>
    </row>
    <row r="7" spans="1:14" x14ac:dyDescent="0.2">
      <c r="B7" s="9"/>
      <c r="C7" s="10" t="s">
        <v>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2"/>
    </row>
    <row r="8" spans="1:14" x14ac:dyDescent="0.2">
      <c r="B8" s="9"/>
      <c r="C8" s="10" t="s">
        <v>5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2"/>
    </row>
    <row r="9" spans="1:14" hidden="1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2"/>
    </row>
    <row r="10" spans="1:14" x14ac:dyDescent="0.2">
      <c r="B10" s="9"/>
      <c r="C10" s="13" t="s">
        <v>240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2"/>
    </row>
    <row r="11" spans="1:14" x14ac:dyDescent="0.2">
      <c r="B11" s="9"/>
      <c r="C11" s="14" t="s">
        <v>221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2"/>
    </row>
    <row r="12" spans="1:14" ht="6" customHeight="1" x14ac:dyDescent="0.2">
      <c r="B12" s="9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2"/>
    </row>
    <row r="13" spans="1:14" x14ac:dyDescent="0.2">
      <c r="B13" s="16"/>
      <c r="C13" s="17" t="s">
        <v>1</v>
      </c>
      <c r="D13" s="18"/>
      <c r="E13" s="19" t="s">
        <v>6</v>
      </c>
      <c r="F13" s="20"/>
      <c r="G13" s="21" t="s">
        <v>7</v>
      </c>
      <c r="H13" s="20"/>
      <c r="I13" s="19" t="s">
        <v>8</v>
      </c>
      <c r="J13" s="20"/>
      <c r="K13" s="19" t="s">
        <v>9</v>
      </c>
      <c r="L13" s="20"/>
      <c r="M13" s="19" t="s">
        <v>10</v>
      </c>
      <c r="N13" s="12"/>
    </row>
    <row r="14" spans="1:14" ht="2.1" customHeight="1" x14ac:dyDescent="0.2">
      <c r="B14" s="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2"/>
    </row>
    <row r="15" spans="1:14" x14ac:dyDescent="0.2">
      <c r="B15" s="22">
        <f ca="1">TODAY()</f>
        <v>45840</v>
      </c>
      <c r="C15" s="19" t="s">
        <v>11</v>
      </c>
      <c r="D15" s="20"/>
      <c r="E15" s="19" t="s">
        <v>12</v>
      </c>
      <c r="F15" s="20"/>
      <c r="G15" s="19" t="s">
        <v>13</v>
      </c>
      <c r="H15" s="20"/>
      <c r="I15" s="19" t="s">
        <v>14</v>
      </c>
      <c r="J15" s="20"/>
      <c r="K15" s="19" t="s">
        <v>15</v>
      </c>
      <c r="L15" s="20"/>
      <c r="M15" s="19" t="s">
        <v>16</v>
      </c>
      <c r="N15" s="12"/>
    </row>
    <row r="16" spans="1:14" ht="2.1" customHeight="1" x14ac:dyDescent="0.2">
      <c r="B16" s="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12"/>
    </row>
    <row r="17" spans="2:14" x14ac:dyDescent="0.2">
      <c r="B17" s="9"/>
      <c r="C17" s="19" t="s">
        <v>17</v>
      </c>
      <c r="D17" s="20"/>
      <c r="E17" s="19" t="s">
        <v>18</v>
      </c>
      <c r="F17" s="20"/>
      <c r="G17" s="19" t="s">
        <v>19</v>
      </c>
      <c r="H17" s="20"/>
      <c r="I17" s="19" t="s">
        <v>20</v>
      </c>
      <c r="J17" s="20"/>
      <c r="K17" s="19" t="s">
        <v>21</v>
      </c>
      <c r="L17" s="20"/>
      <c r="M17" s="19" t="s">
        <v>22</v>
      </c>
      <c r="N17" s="12"/>
    </row>
    <row r="18" spans="2:14" hidden="1" x14ac:dyDescent="0.2">
      <c r="B18" s="23" t="s">
        <v>23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12"/>
    </row>
    <row r="19" spans="2:14" hidden="1" x14ac:dyDescent="0.2">
      <c r="B19" s="25"/>
      <c r="C19" s="24" t="s">
        <v>24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12"/>
    </row>
    <row r="20" spans="2:14" hidden="1" x14ac:dyDescent="0.2">
      <c r="B20" s="9"/>
      <c r="C20" s="24" t="s">
        <v>25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12"/>
    </row>
    <row r="21" spans="2:14" hidden="1" x14ac:dyDescent="0.2">
      <c r="B21" s="9"/>
      <c r="C21" s="24" t="s">
        <v>26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12"/>
    </row>
    <row r="22" spans="2:14" hidden="1" x14ac:dyDescent="0.2">
      <c r="B22" s="9"/>
      <c r="C22" s="24" t="s">
        <v>27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12"/>
    </row>
    <row r="23" spans="2:14" x14ac:dyDescent="0.2">
      <c r="B23" s="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12"/>
    </row>
    <row r="24" spans="2:14" x14ac:dyDescent="0.2">
      <c r="B24" s="9"/>
      <c r="C24" s="26" t="s">
        <v>179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2"/>
    </row>
    <row r="25" spans="2:14" x14ac:dyDescent="0.2">
      <c r="B25" s="9"/>
      <c r="C25" s="24" t="s">
        <v>180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12"/>
    </row>
    <row r="26" spans="2:14" x14ac:dyDescent="0.2">
      <c r="B26" s="9"/>
      <c r="C26" s="24" t="s">
        <v>181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12"/>
    </row>
    <row r="27" spans="2:14" x14ac:dyDescent="0.2">
      <c r="B27" s="9"/>
      <c r="C27" s="24" t="s">
        <v>182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12"/>
    </row>
    <row r="28" spans="2:14" ht="14.25" x14ac:dyDescent="0.25">
      <c r="B28" s="9"/>
      <c r="C28" s="24"/>
      <c r="D28" s="24"/>
      <c r="E28" s="24"/>
      <c r="F28" s="24"/>
      <c r="G28" s="27"/>
      <c r="H28" s="24"/>
      <c r="I28" s="28"/>
      <c r="J28" s="24"/>
      <c r="K28" s="24"/>
      <c r="L28" s="24"/>
      <c r="M28" s="24"/>
      <c r="N28" s="12"/>
    </row>
    <row r="29" spans="2:14" ht="15.75" x14ac:dyDescent="0.25">
      <c r="B29" s="9"/>
      <c r="C29" s="254" t="s">
        <v>28</v>
      </c>
      <c r="D29" s="30"/>
      <c r="E29" s="30"/>
      <c r="F29" s="29"/>
      <c r="G29" s="29"/>
      <c r="H29" s="29"/>
      <c r="I29" s="29"/>
      <c r="J29" s="29"/>
      <c r="K29" s="29"/>
      <c r="L29" s="29"/>
      <c r="M29" s="29"/>
      <c r="N29" s="12"/>
    </row>
    <row r="30" spans="2:14" x14ac:dyDescent="0.2">
      <c r="B30" s="9"/>
      <c r="C30" s="255" t="s">
        <v>234</v>
      </c>
      <c r="D30" s="31"/>
      <c r="E30" s="31"/>
      <c r="F30" s="32"/>
      <c r="G30" s="32"/>
      <c r="H30" s="29"/>
      <c r="I30" s="29"/>
      <c r="J30" s="29"/>
      <c r="K30" s="29"/>
      <c r="L30" s="29"/>
      <c r="M30" s="29"/>
      <c r="N30" s="12"/>
    </row>
    <row r="31" spans="2:14" x14ac:dyDescent="0.2">
      <c r="B31" s="9"/>
      <c r="C31" s="255" t="s">
        <v>29</v>
      </c>
      <c r="D31" s="31"/>
      <c r="E31" s="31"/>
      <c r="F31" s="32"/>
      <c r="G31" s="32"/>
      <c r="H31" s="29"/>
      <c r="I31" s="29"/>
      <c r="J31" s="29"/>
      <c r="K31" s="29"/>
      <c r="L31" s="29"/>
      <c r="M31" s="29"/>
      <c r="N31" s="12"/>
    </row>
    <row r="32" spans="2:14" x14ac:dyDescent="0.2">
      <c r="B32" s="9"/>
      <c r="C32" s="255" t="s">
        <v>235</v>
      </c>
      <c r="D32" s="31"/>
      <c r="E32" s="31"/>
      <c r="F32" s="32"/>
      <c r="G32" s="32"/>
      <c r="H32" s="29"/>
      <c r="I32" s="29"/>
      <c r="J32" s="29"/>
      <c r="K32" s="29"/>
      <c r="L32" s="29"/>
      <c r="M32" s="29"/>
      <c r="N32" s="12"/>
    </row>
    <row r="33" spans="2:14" x14ac:dyDescent="0.2">
      <c r="B33" s="9"/>
      <c r="C33" s="255"/>
      <c r="D33" s="31"/>
      <c r="E33" s="31"/>
      <c r="F33" s="32"/>
      <c r="G33" s="32"/>
      <c r="H33" s="33"/>
      <c r="I33" s="33"/>
      <c r="J33" s="33"/>
      <c r="K33" s="33"/>
      <c r="L33" s="33"/>
      <c r="M33" s="33"/>
      <c r="N33" s="12"/>
    </row>
    <row r="34" spans="2:14" x14ac:dyDescent="0.2">
      <c r="B34" s="9"/>
      <c r="C34" s="34" t="s">
        <v>217</v>
      </c>
      <c r="D34" s="31"/>
      <c r="E34" s="31"/>
      <c r="F34" s="32"/>
      <c r="G34" s="32"/>
      <c r="H34" s="33"/>
      <c r="I34" s="33"/>
      <c r="J34" s="33"/>
      <c r="K34" s="33"/>
      <c r="L34" s="29"/>
      <c r="M34" s="29"/>
      <c r="N34" s="12"/>
    </row>
    <row r="35" spans="2:14" x14ac:dyDescent="0.2">
      <c r="B35" s="9"/>
      <c r="C35" s="34" t="s">
        <v>30</v>
      </c>
      <c r="D35" s="34"/>
      <c r="E35" s="31"/>
      <c r="F35" s="32"/>
      <c r="G35" s="32"/>
      <c r="H35" s="33"/>
      <c r="I35" s="33"/>
      <c r="J35" s="33"/>
      <c r="K35" s="33"/>
      <c r="L35" s="29"/>
      <c r="M35" s="29"/>
      <c r="N35" s="12"/>
    </row>
    <row r="36" spans="2:14" x14ac:dyDescent="0.2">
      <c r="B36" s="9"/>
      <c r="C36" s="34" t="s">
        <v>31</v>
      </c>
      <c r="D36" s="34"/>
      <c r="E36" s="31"/>
      <c r="F36" s="32"/>
      <c r="G36" s="32"/>
      <c r="H36" s="33"/>
      <c r="I36" s="33"/>
      <c r="J36" s="33"/>
      <c r="K36" s="33"/>
      <c r="L36" s="32"/>
      <c r="M36" s="32"/>
      <c r="N36" s="12"/>
    </row>
    <row r="37" spans="2:14" x14ac:dyDescent="0.2">
      <c r="B37" s="9"/>
      <c r="C37" s="35" t="s">
        <v>32</v>
      </c>
      <c r="D37" s="34"/>
      <c r="E37" s="31"/>
      <c r="F37" s="32"/>
      <c r="G37" s="32"/>
      <c r="H37" s="33"/>
      <c r="I37" s="33"/>
      <c r="J37" s="33"/>
      <c r="K37" s="33"/>
      <c r="L37" s="24"/>
      <c r="M37" s="24"/>
      <c r="N37" s="12"/>
    </row>
    <row r="38" spans="2:14" x14ac:dyDescent="0.2">
      <c r="B38" s="9"/>
      <c r="C38" s="256" t="s">
        <v>236</v>
      </c>
      <c r="D38" s="34"/>
      <c r="E38" s="31"/>
      <c r="F38" s="32"/>
      <c r="G38" s="32"/>
      <c r="H38" s="33"/>
      <c r="I38" s="33"/>
      <c r="J38" s="33"/>
      <c r="K38" s="33"/>
      <c r="L38" s="34"/>
      <c r="M38" s="34"/>
      <c r="N38" s="12"/>
    </row>
    <row r="39" spans="2:14" x14ac:dyDescent="0.2">
      <c r="B39" s="9"/>
      <c r="C39" s="256" t="s">
        <v>237</v>
      </c>
      <c r="D39" s="34"/>
      <c r="E39" s="31"/>
      <c r="F39" s="32"/>
      <c r="G39" s="32"/>
      <c r="H39" s="33"/>
      <c r="I39" s="33"/>
      <c r="J39" s="33"/>
      <c r="K39" s="33"/>
      <c r="L39" s="34"/>
      <c r="M39" s="34"/>
      <c r="N39" s="12"/>
    </row>
    <row r="40" spans="2:14" x14ac:dyDescent="0.2">
      <c r="B40" s="9"/>
      <c r="C40" s="36"/>
      <c r="D40" s="24"/>
      <c r="E40" s="31"/>
      <c r="F40" s="24"/>
      <c r="G40" s="24"/>
      <c r="H40" s="24"/>
      <c r="I40" s="24"/>
      <c r="J40" s="24"/>
      <c r="K40" s="24"/>
      <c r="L40" s="24"/>
      <c r="M40" s="24"/>
      <c r="N40" s="12"/>
    </row>
    <row r="41" spans="2:14" x14ac:dyDescent="0.2">
      <c r="B41" s="37" t="s">
        <v>33</v>
      </c>
      <c r="C41" s="36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12"/>
    </row>
    <row r="42" spans="2:14" x14ac:dyDescent="0.2">
      <c r="B42" s="9"/>
      <c r="C42" s="24" t="s">
        <v>238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12"/>
    </row>
    <row r="43" spans="2:14" x14ac:dyDescent="0.2">
      <c r="B43" s="9"/>
      <c r="C43" s="24" t="s">
        <v>34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12"/>
    </row>
    <row r="44" spans="2:14" x14ac:dyDescent="0.2">
      <c r="B44" s="9"/>
      <c r="C44" s="24" t="s">
        <v>35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12"/>
    </row>
    <row r="45" spans="2:14" x14ac:dyDescent="0.2">
      <c r="B45" s="9"/>
      <c r="C45" s="24" t="s">
        <v>239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12"/>
    </row>
    <row r="46" spans="2:14" x14ac:dyDescent="0.2">
      <c r="B46" s="9"/>
      <c r="C46" s="24" t="s">
        <v>36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12"/>
    </row>
    <row r="47" spans="2:14" x14ac:dyDescent="0.2">
      <c r="B47" s="9"/>
      <c r="C47" s="24" t="s">
        <v>37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12"/>
    </row>
    <row r="48" spans="2:14" x14ac:dyDescent="0.2">
      <c r="B48" s="9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12"/>
    </row>
    <row r="49" spans="2:14" x14ac:dyDescent="0.2"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40"/>
    </row>
  </sheetData>
  <sheetProtection algorithmName="SHA-512" hashValue="oRYEVOy43M1DYd7BadrpXrz8FYoDCXhWexlB+6Vyhf4eW8psahIfzSNhRjJ9+tC/Zrh6ZFQUdTp+MpKE8fFAzA==" saltValue="U+ETbkodPyWAM8OwLwgntw==" spinCount="100000" sheet="1" formatCells="0" insertHyperlinks="0"/>
  <hyperlinks>
    <hyperlink ref="E13" location="Zentrale!A47" display="Zentrale!A47" xr:uid="{00000000-0004-0000-0000-000000000000}"/>
    <hyperlink ref="B41" location="Zentrale!A1" display="Zentrale!A1" xr:uid="{00000000-0004-0000-0000-000001000000}"/>
    <hyperlink ref="G13" location="Dokumentation!A7" display="Dokumentation" xr:uid="{00000000-0004-0000-0000-000002000000}"/>
    <hyperlink ref="C15" location="Jan!A2" display="Jan!A2" xr:uid="{00000000-0004-0000-0000-000003000000}"/>
    <hyperlink ref="E15" location="Feb!A2" display="Feb!A2" xr:uid="{00000000-0004-0000-0000-000004000000}"/>
    <hyperlink ref="G15" location="Mrz!A2" display="Mrz!A2" xr:uid="{00000000-0004-0000-0000-000005000000}"/>
    <hyperlink ref="I15" location="Apr!A2" display="Apr!A2" xr:uid="{00000000-0004-0000-0000-000006000000}"/>
    <hyperlink ref="K15" location="Mai!A2" display="Mai!A2" xr:uid="{00000000-0004-0000-0000-000007000000}"/>
    <hyperlink ref="M15" location="Jun!A2" display="Jun!A2" xr:uid="{00000000-0004-0000-0000-000008000000}"/>
    <hyperlink ref="C17" location="Jul!A2" display="Jul!A2" xr:uid="{00000000-0004-0000-0000-000009000000}"/>
    <hyperlink ref="E17" location="Aug!A2" display="Aug!A2" xr:uid="{00000000-0004-0000-0000-00000A000000}"/>
    <hyperlink ref="G17" location="Sep!A2" display="Sep!A2" xr:uid="{00000000-0004-0000-0000-00000B000000}"/>
    <hyperlink ref="I17" location="Okt!A2" display="Okt!A2" xr:uid="{00000000-0004-0000-0000-00000C000000}"/>
    <hyperlink ref="K17" location="Nov!A2" display="Nov!A2" xr:uid="{00000000-0004-0000-0000-00000D000000}"/>
    <hyperlink ref="M17" location="Dez!A2" display="Dez!A2" xr:uid="{00000000-0004-0000-0000-00000E000000}"/>
    <hyperlink ref="I13" location="Mitarbeiter!A1" display="Mitarbeiter!A1" xr:uid="{00000000-0004-0000-0000-00000F000000}"/>
    <hyperlink ref="K13" location="Umrechnung!A1" display="Umrechnung!A1" xr:uid="{00000000-0004-0000-0000-000010000000}"/>
    <hyperlink ref="M13" location="N!A1" display="N!A1" xr:uid="{00000000-0004-0000-0000-000011000000}"/>
    <hyperlink ref="C38" r:id="rId1" display="https://www.auvista.de" xr:uid="{EAD1164F-E5A2-450B-9A15-1EF7ED359D8C}"/>
    <hyperlink ref="C39" r:id="rId2" xr:uid="{2A11EC04-33C3-417E-94FF-57ABAD78BCDA}"/>
  </hyperlinks>
  <pageMargins left="0.55118110236220474" right="0.39370078740157483" top="0.59055118110236227" bottom="0.78740157480314965" header="0.39370078740157483" footer="0.51181102362204722"/>
  <pageSetup paperSize="9" orientation="portrait" blackAndWhite="1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L57"/>
  <sheetViews>
    <sheetView showRowColHeaders="0" zoomScaleNormal="100" workbookViewId="0">
      <pane ySplit="7" topLeftCell="A8" activePane="bottomLeft" state="frozenSplit"/>
      <selection activeCell="B8" sqref="B8:B38"/>
      <selection pane="bottomLeft" activeCell="C9" sqref="C9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204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f>Jul!G6</f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45876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45870</v>
      </c>
      <c r="C8" s="127" t="s">
        <v>210</v>
      </c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45870</v>
      </c>
      <c r="L8" s="136"/>
    </row>
    <row r="9" spans="1:12" ht="15.95" customHeight="1" x14ac:dyDescent="0.2">
      <c r="A9" s="137">
        <v>2</v>
      </c>
      <c r="B9" s="126">
        <v>45871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45871</v>
      </c>
      <c r="L9" s="140"/>
    </row>
    <row r="10" spans="1:12" ht="15.95" customHeight="1" x14ac:dyDescent="0.2">
      <c r="A10" s="137">
        <v>3</v>
      </c>
      <c r="B10" s="126">
        <v>45872</v>
      </c>
      <c r="C10" s="127"/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45872</v>
      </c>
      <c r="L10" s="140"/>
    </row>
    <row r="11" spans="1:12" ht="15.95" customHeight="1" x14ac:dyDescent="0.2">
      <c r="A11" s="141">
        <v>4</v>
      </c>
      <c r="B11" s="126">
        <v>45873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45873</v>
      </c>
      <c r="L11" s="140"/>
    </row>
    <row r="12" spans="1:12" ht="15.95" customHeight="1" x14ac:dyDescent="0.2">
      <c r="A12" s="137">
        <v>5</v>
      </c>
      <c r="B12" s="126">
        <v>45874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45874</v>
      </c>
      <c r="L12" s="140"/>
    </row>
    <row r="13" spans="1:12" ht="15.95" customHeight="1" x14ac:dyDescent="0.2">
      <c r="A13" s="137">
        <v>6</v>
      </c>
      <c r="B13" s="126">
        <v>45875</v>
      </c>
      <c r="C13" s="127"/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45875</v>
      </c>
      <c r="L13" s="140"/>
    </row>
    <row r="14" spans="1:12" ht="15.95" customHeight="1" x14ac:dyDescent="0.2">
      <c r="A14" s="137">
        <v>7</v>
      </c>
      <c r="B14" s="126">
        <v>45876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45876</v>
      </c>
      <c r="L14" s="140"/>
    </row>
    <row r="15" spans="1:12" ht="15.95" customHeight="1" x14ac:dyDescent="0.2">
      <c r="A15" s="137">
        <v>8</v>
      </c>
      <c r="B15" s="126">
        <v>45877</v>
      </c>
      <c r="C15" s="127" t="s">
        <v>242</v>
      </c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45877</v>
      </c>
      <c r="L15" s="140"/>
    </row>
    <row r="16" spans="1:12" ht="15.95" customHeight="1" x14ac:dyDescent="0.2">
      <c r="A16" s="137">
        <v>9</v>
      </c>
      <c r="B16" s="126">
        <v>45878</v>
      </c>
      <c r="C16" s="127"/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45878</v>
      </c>
      <c r="L16" s="140"/>
    </row>
    <row r="17" spans="1:12" ht="15.95" customHeight="1" x14ac:dyDescent="0.2">
      <c r="A17" s="142" t="s">
        <v>232</v>
      </c>
      <c r="B17" s="126">
        <v>45879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45879</v>
      </c>
      <c r="L17" s="140"/>
    </row>
    <row r="18" spans="1:12" ht="15.95" customHeight="1" x14ac:dyDescent="0.2">
      <c r="A18" s="137">
        <v>11</v>
      </c>
      <c r="B18" s="126">
        <v>45880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45880</v>
      </c>
      <c r="L18" s="140"/>
    </row>
    <row r="19" spans="1:12" ht="15.95" customHeight="1" x14ac:dyDescent="0.2">
      <c r="A19" s="137">
        <v>12</v>
      </c>
      <c r="B19" s="126">
        <v>45881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45881</v>
      </c>
      <c r="L19" s="140"/>
    </row>
    <row r="20" spans="1:12" ht="15.95" customHeight="1" x14ac:dyDescent="0.2">
      <c r="A20" s="137">
        <v>13</v>
      </c>
      <c r="B20" s="126">
        <v>45882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45882</v>
      </c>
      <c r="L20" s="140"/>
    </row>
    <row r="21" spans="1:12" ht="15.95" customHeight="1" x14ac:dyDescent="0.2">
      <c r="A21" s="137">
        <v>14</v>
      </c>
      <c r="B21" s="126">
        <v>45883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45883</v>
      </c>
      <c r="L21" s="140"/>
    </row>
    <row r="22" spans="1:12" ht="15.95" customHeight="1" x14ac:dyDescent="0.2">
      <c r="A22" s="137">
        <v>15</v>
      </c>
      <c r="B22" s="126">
        <v>45884</v>
      </c>
      <c r="C22" s="127" t="s">
        <v>241</v>
      </c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45884</v>
      </c>
      <c r="L22" s="140"/>
    </row>
    <row r="23" spans="1:12" ht="15.95" customHeight="1" x14ac:dyDescent="0.2">
      <c r="A23" s="137">
        <v>16</v>
      </c>
      <c r="B23" s="126">
        <v>45885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45885</v>
      </c>
      <c r="L23" s="140"/>
    </row>
    <row r="24" spans="1:12" ht="15.95" customHeight="1" x14ac:dyDescent="0.2">
      <c r="A24" s="137">
        <v>17</v>
      </c>
      <c r="B24" s="126">
        <v>45886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45886</v>
      </c>
      <c r="L24" s="140"/>
    </row>
    <row r="25" spans="1:12" ht="15.95" customHeight="1" x14ac:dyDescent="0.2">
      <c r="A25" s="137">
        <v>18</v>
      </c>
      <c r="B25" s="126">
        <v>45887</v>
      </c>
      <c r="C25" s="127"/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45887</v>
      </c>
      <c r="L25" s="140"/>
    </row>
    <row r="26" spans="1:12" ht="15.95" customHeight="1" x14ac:dyDescent="0.2">
      <c r="A26" s="137">
        <v>19</v>
      </c>
      <c r="B26" s="126">
        <v>45888</v>
      </c>
      <c r="C26" s="127"/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45888</v>
      </c>
      <c r="L26" s="140"/>
    </row>
    <row r="27" spans="1:12" ht="15.95" customHeight="1" x14ac:dyDescent="0.2">
      <c r="A27" s="137">
        <v>20</v>
      </c>
      <c r="B27" s="126">
        <v>45889</v>
      </c>
      <c r="C27" s="127"/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45889</v>
      </c>
      <c r="L27" s="140"/>
    </row>
    <row r="28" spans="1:12" ht="15.95" customHeight="1" x14ac:dyDescent="0.2">
      <c r="A28" s="137">
        <v>21</v>
      </c>
      <c r="B28" s="126">
        <v>45890</v>
      </c>
      <c r="C28" s="127"/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45890</v>
      </c>
      <c r="L28" s="140"/>
    </row>
    <row r="29" spans="1:12" ht="15.95" customHeight="1" x14ac:dyDescent="0.2">
      <c r="A29" s="137">
        <v>22</v>
      </c>
      <c r="B29" s="126">
        <v>45891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45891</v>
      </c>
      <c r="L29" s="140"/>
    </row>
    <row r="30" spans="1:12" ht="15.95" customHeight="1" x14ac:dyDescent="0.2">
      <c r="A30" s="137">
        <v>23</v>
      </c>
      <c r="B30" s="126">
        <v>45892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45892</v>
      </c>
      <c r="L30" s="140"/>
    </row>
    <row r="31" spans="1:12" ht="15.95" customHeight="1" x14ac:dyDescent="0.2">
      <c r="A31" s="137">
        <v>24</v>
      </c>
      <c r="B31" s="126">
        <v>45893</v>
      </c>
      <c r="C31" s="127"/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45893</v>
      </c>
      <c r="L31" s="140"/>
    </row>
    <row r="32" spans="1:12" ht="15.95" customHeight="1" x14ac:dyDescent="0.2">
      <c r="A32" s="137">
        <v>25</v>
      </c>
      <c r="B32" s="126">
        <v>45894</v>
      </c>
      <c r="C32" s="127"/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45894</v>
      </c>
      <c r="L32" s="140"/>
    </row>
    <row r="33" spans="1:12" ht="15.95" customHeight="1" x14ac:dyDescent="0.2">
      <c r="A33" s="137">
        <v>26</v>
      </c>
      <c r="B33" s="126">
        <v>45895</v>
      </c>
      <c r="C33" s="127"/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45895</v>
      </c>
      <c r="L33" s="140"/>
    </row>
    <row r="34" spans="1:12" ht="15.95" customHeight="1" x14ac:dyDescent="0.2">
      <c r="A34" s="137">
        <v>27</v>
      </c>
      <c r="B34" s="126">
        <v>45896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45896</v>
      </c>
      <c r="L34" s="140"/>
    </row>
    <row r="35" spans="1:12" ht="15.95" customHeight="1" x14ac:dyDescent="0.2">
      <c r="A35" s="137">
        <v>28</v>
      </c>
      <c r="B35" s="126">
        <v>45897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45897</v>
      </c>
      <c r="L35" s="140"/>
    </row>
    <row r="36" spans="1:12" ht="15.95" customHeight="1" x14ac:dyDescent="0.2">
      <c r="A36" s="137">
        <v>29</v>
      </c>
      <c r="B36" s="126">
        <v>45898</v>
      </c>
      <c r="C36" s="127"/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45898</v>
      </c>
      <c r="L36" s="140"/>
    </row>
    <row r="37" spans="1:12" ht="15.95" customHeight="1" x14ac:dyDescent="0.2">
      <c r="A37" s="137">
        <v>30</v>
      </c>
      <c r="B37" s="126">
        <v>45899</v>
      </c>
      <c r="C37" s="127"/>
      <c r="D37" s="128"/>
      <c r="E37" s="129"/>
      <c r="F37" s="130"/>
      <c r="G37" s="131" t="str">
        <f t="shared" si="1"/>
        <v/>
      </c>
      <c r="H37" s="132"/>
      <c r="I37" s="132"/>
      <c r="J37" s="138"/>
      <c r="K37" s="139">
        <f t="shared" si="0"/>
        <v>45899</v>
      </c>
      <c r="L37" s="140"/>
    </row>
    <row r="38" spans="1:12" ht="15.95" customHeight="1" x14ac:dyDescent="0.2">
      <c r="A38" s="137">
        <v>31</v>
      </c>
      <c r="B38" s="126">
        <v>45900</v>
      </c>
      <c r="C38" s="127"/>
      <c r="D38" s="128"/>
      <c r="E38" s="129"/>
      <c r="F38" s="130"/>
      <c r="G38" s="131" t="str">
        <f t="shared" si="1"/>
        <v/>
      </c>
      <c r="H38" s="132"/>
      <c r="I38" s="132"/>
      <c r="J38" s="138"/>
      <c r="K38" s="139">
        <f t="shared" si="0"/>
        <v>45900</v>
      </c>
      <c r="L38" s="140"/>
    </row>
    <row r="39" spans="1:12" ht="15.95" hidden="1" customHeight="1" x14ac:dyDescent="0.2">
      <c r="A39" s="137">
        <v>32</v>
      </c>
      <c r="B39" s="126">
        <f t="shared" ref="B39:B42" si="2">IF(B38="","",SUM(B38+1))</f>
        <v>45901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45901</v>
      </c>
      <c r="L39" s="140"/>
    </row>
    <row r="40" spans="1:12" ht="15.95" hidden="1" customHeight="1" x14ac:dyDescent="0.2">
      <c r="A40" s="137">
        <v>33</v>
      </c>
      <c r="B40" s="126">
        <f t="shared" si="2"/>
        <v>45902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45902</v>
      </c>
      <c r="L40" s="140"/>
    </row>
    <row r="41" spans="1:12" ht="15.95" hidden="1" customHeight="1" x14ac:dyDescent="0.2">
      <c r="A41" s="137">
        <v>34</v>
      </c>
      <c r="B41" s="126">
        <f t="shared" si="2"/>
        <v>45903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45903</v>
      </c>
      <c r="L41" s="140"/>
    </row>
    <row r="42" spans="1:12" ht="15.95" hidden="1" customHeight="1" x14ac:dyDescent="0.2">
      <c r="A42" s="137">
        <v>35</v>
      </c>
      <c r="B42" s="126">
        <f t="shared" si="2"/>
        <v>45904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45904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>SUM(G8:G42)</f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45876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>
        <f>Jul!H51</f>
        <v>0</v>
      </c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>
        <f>Jul!H52</f>
        <v>0</v>
      </c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I43+Jul!I49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J43+Jul!I50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p7oepHxtpIfODGiAGLroOZd5WQ8eoio8r0zMwNxU0a5RsTfJO7HpzYPF1sp4Bvx43EouHadOel2Hf4ILwu+07A==" saltValue="/I9O/Kxkp15k945qhfnYJQ==" spinCount="100000" sheet="1" formatCells="0" insertHyperlinks="0"/>
  <conditionalFormatting sqref="B8:B42 K8:K42">
    <cfRule type="expression" dxfId="9" priority="1" stopIfTrue="1">
      <formula>WEEKDAY($B8)=7</formula>
    </cfRule>
    <cfRule type="expression" dxfId="8" priority="2" stopIfTrue="1">
      <formula>WEEKDAY($B8)=1</formula>
    </cfRule>
  </conditionalFormatting>
  <hyperlinks>
    <hyperlink ref="C2" location="Zentrale!A10" display="Zentrale!A10" xr:uid="{00000000-0004-0000-0900-000000000000}"/>
    <hyperlink ref="I2" location="Umrechnung!A1" display="Umrechnung!A1" xr:uid="{00000000-0004-0000-09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L57"/>
  <sheetViews>
    <sheetView showRowColHeaders="0" zoomScaleNormal="100" workbookViewId="0">
      <pane ySplit="7" topLeftCell="A8" activePane="bottomLeft" state="frozenSplit"/>
      <selection activeCell="B8" sqref="B8:B38"/>
      <selection pane="bottomLeft" activeCell="C8" sqref="C8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205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f>Aug!G6</f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45907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45901</v>
      </c>
      <c r="C8" s="127"/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45901</v>
      </c>
      <c r="L8" s="136"/>
    </row>
    <row r="9" spans="1:12" ht="15.95" customHeight="1" x14ac:dyDescent="0.2">
      <c r="A9" s="137">
        <v>2</v>
      </c>
      <c r="B9" s="126">
        <v>45902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45902</v>
      </c>
      <c r="L9" s="140"/>
    </row>
    <row r="10" spans="1:12" ht="15.95" customHeight="1" x14ac:dyDescent="0.2">
      <c r="A10" s="137">
        <v>3</v>
      </c>
      <c r="B10" s="126">
        <v>45903</v>
      </c>
      <c r="C10" s="127"/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45903</v>
      </c>
      <c r="L10" s="140"/>
    </row>
    <row r="11" spans="1:12" ht="15.95" customHeight="1" x14ac:dyDescent="0.2">
      <c r="A11" s="141">
        <v>4</v>
      </c>
      <c r="B11" s="126">
        <v>45904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45904</v>
      </c>
      <c r="L11" s="140"/>
    </row>
    <row r="12" spans="1:12" ht="15.95" customHeight="1" x14ac:dyDescent="0.2">
      <c r="A12" s="137">
        <v>5</v>
      </c>
      <c r="B12" s="126">
        <v>45905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45905</v>
      </c>
      <c r="L12" s="140"/>
    </row>
    <row r="13" spans="1:12" ht="15.95" customHeight="1" x14ac:dyDescent="0.2">
      <c r="A13" s="137">
        <v>6</v>
      </c>
      <c r="B13" s="126">
        <v>45906</v>
      </c>
      <c r="C13" s="127"/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45906</v>
      </c>
      <c r="L13" s="140"/>
    </row>
    <row r="14" spans="1:12" ht="15.95" customHeight="1" x14ac:dyDescent="0.2">
      <c r="A14" s="137">
        <v>7</v>
      </c>
      <c r="B14" s="126">
        <v>45907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45907</v>
      </c>
      <c r="L14" s="140"/>
    </row>
    <row r="15" spans="1:12" ht="15.95" customHeight="1" x14ac:dyDescent="0.2">
      <c r="A15" s="137">
        <v>8</v>
      </c>
      <c r="B15" s="126">
        <v>45908</v>
      </c>
      <c r="C15" s="127"/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45908</v>
      </c>
      <c r="L15" s="140"/>
    </row>
    <row r="16" spans="1:12" ht="15.95" customHeight="1" x14ac:dyDescent="0.2">
      <c r="A16" s="137">
        <v>9</v>
      </c>
      <c r="B16" s="126">
        <v>45909</v>
      </c>
      <c r="C16" s="127"/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45909</v>
      </c>
      <c r="L16" s="140"/>
    </row>
    <row r="17" spans="1:12" ht="15.95" customHeight="1" x14ac:dyDescent="0.2">
      <c r="A17" s="142" t="s">
        <v>232</v>
      </c>
      <c r="B17" s="126">
        <v>45910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45910</v>
      </c>
      <c r="L17" s="140"/>
    </row>
    <row r="18" spans="1:12" ht="15.95" customHeight="1" x14ac:dyDescent="0.2">
      <c r="A18" s="137">
        <v>11</v>
      </c>
      <c r="B18" s="126">
        <v>45911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45911</v>
      </c>
      <c r="L18" s="140"/>
    </row>
    <row r="19" spans="1:12" ht="15.95" customHeight="1" x14ac:dyDescent="0.2">
      <c r="A19" s="137">
        <v>12</v>
      </c>
      <c r="B19" s="126">
        <v>45912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45912</v>
      </c>
      <c r="L19" s="140"/>
    </row>
    <row r="20" spans="1:12" ht="15.95" customHeight="1" x14ac:dyDescent="0.2">
      <c r="A20" s="137">
        <v>13</v>
      </c>
      <c r="B20" s="126">
        <v>45913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45913</v>
      </c>
      <c r="L20" s="140"/>
    </row>
    <row r="21" spans="1:12" ht="15.95" customHeight="1" x14ac:dyDescent="0.2">
      <c r="A21" s="137">
        <v>14</v>
      </c>
      <c r="B21" s="126">
        <v>45914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45914</v>
      </c>
      <c r="L21" s="140"/>
    </row>
    <row r="22" spans="1:12" ht="15.95" customHeight="1" x14ac:dyDescent="0.2">
      <c r="A22" s="137">
        <v>15</v>
      </c>
      <c r="B22" s="126">
        <v>45915</v>
      </c>
      <c r="C22" s="127"/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45915</v>
      </c>
      <c r="L22" s="140"/>
    </row>
    <row r="23" spans="1:12" ht="15.95" customHeight="1" x14ac:dyDescent="0.2">
      <c r="A23" s="137">
        <v>16</v>
      </c>
      <c r="B23" s="126">
        <v>45916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45916</v>
      </c>
      <c r="L23" s="140"/>
    </row>
    <row r="24" spans="1:12" ht="15.95" customHeight="1" x14ac:dyDescent="0.2">
      <c r="A24" s="137">
        <v>17</v>
      </c>
      <c r="B24" s="126">
        <v>45917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45917</v>
      </c>
      <c r="L24" s="140"/>
    </row>
    <row r="25" spans="1:12" ht="15.95" customHeight="1" x14ac:dyDescent="0.2">
      <c r="A25" s="137">
        <v>18</v>
      </c>
      <c r="B25" s="126">
        <v>45918</v>
      </c>
      <c r="C25" s="127"/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45918</v>
      </c>
      <c r="L25" s="140"/>
    </row>
    <row r="26" spans="1:12" ht="15.95" customHeight="1" x14ac:dyDescent="0.2">
      <c r="A26" s="137">
        <v>19</v>
      </c>
      <c r="B26" s="126">
        <v>45919</v>
      </c>
      <c r="C26" s="127"/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45919</v>
      </c>
      <c r="L26" s="140"/>
    </row>
    <row r="27" spans="1:12" ht="15.95" customHeight="1" x14ac:dyDescent="0.2">
      <c r="A27" s="137">
        <v>20</v>
      </c>
      <c r="B27" s="126">
        <v>45920</v>
      </c>
      <c r="C27" s="127" t="s">
        <v>224</v>
      </c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45920</v>
      </c>
      <c r="L27" s="140"/>
    </row>
    <row r="28" spans="1:12" ht="15.95" customHeight="1" x14ac:dyDescent="0.2">
      <c r="A28" s="137">
        <v>21</v>
      </c>
      <c r="B28" s="126">
        <v>45921</v>
      </c>
      <c r="C28" s="127"/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45921</v>
      </c>
      <c r="L28" s="140"/>
    </row>
    <row r="29" spans="1:12" ht="15.95" customHeight="1" x14ac:dyDescent="0.2">
      <c r="A29" s="137">
        <v>22</v>
      </c>
      <c r="B29" s="126">
        <v>45922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45922</v>
      </c>
      <c r="L29" s="140"/>
    </row>
    <row r="30" spans="1:12" ht="15.95" customHeight="1" x14ac:dyDescent="0.2">
      <c r="A30" s="137">
        <v>23</v>
      </c>
      <c r="B30" s="126">
        <v>45923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45923</v>
      </c>
      <c r="L30" s="140"/>
    </row>
    <row r="31" spans="1:12" ht="15.95" customHeight="1" x14ac:dyDescent="0.2">
      <c r="A31" s="137">
        <v>24</v>
      </c>
      <c r="B31" s="126">
        <v>45924</v>
      </c>
      <c r="C31" s="127"/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45924</v>
      </c>
      <c r="L31" s="140"/>
    </row>
    <row r="32" spans="1:12" ht="15.95" customHeight="1" x14ac:dyDescent="0.2">
      <c r="A32" s="137">
        <v>25</v>
      </c>
      <c r="B32" s="126">
        <v>45925</v>
      </c>
      <c r="C32" s="127"/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45925</v>
      </c>
      <c r="L32" s="140"/>
    </row>
    <row r="33" spans="1:12" ht="15.95" customHeight="1" x14ac:dyDescent="0.2">
      <c r="A33" s="137">
        <v>26</v>
      </c>
      <c r="B33" s="126">
        <v>45926</v>
      </c>
      <c r="C33" s="127"/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45926</v>
      </c>
      <c r="L33" s="140"/>
    </row>
    <row r="34" spans="1:12" ht="15.95" customHeight="1" x14ac:dyDescent="0.2">
      <c r="A34" s="137">
        <v>27</v>
      </c>
      <c r="B34" s="126">
        <v>45927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45927</v>
      </c>
      <c r="L34" s="140"/>
    </row>
    <row r="35" spans="1:12" ht="15.95" customHeight="1" x14ac:dyDescent="0.2">
      <c r="A35" s="137">
        <v>28</v>
      </c>
      <c r="B35" s="126">
        <v>45928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45928</v>
      </c>
      <c r="L35" s="140"/>
    </row>
    <row r="36" spans="1:12" ht="15.95" customHeight="1" x14ac:dyDescent="0.2">
      <c r="A36" s="137">
        <v>29</v>
      </c>
      <c r="B36" s="126">
        <v>45929</v>
      </c>
      <c r="C36" s="127"/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45929</v>
      </c>
      <c r="L36" s="140"/>
    </row>
    <row r="37" spans="1:12" ht="15.95" customHeight="1" x14ac:dyDescent="0.2">
      <c r="A37" s="137">
        <v>30</v>
      </c>
      <c r="B37" s="126">
        <v>45930</v>
      </c>
      <c r="C37" s="127"/>
      <c r="D37" s="128"/>
      <c r="E37" s="129"/>
      <c r="F37" s="130"/>
      <c r="G37" s="131" t="str">
        <f t="shared" si="1"/>
        <v/>
      </c>
      <c r="H37" s="132"/>
      <c r="I37" s="132"/>
      <c r="J37" s="138"/>
      <c r="K37" s="139">
        <f t="shared" si="0"/>
        <v>45930</v>
      </c>
      <c r="L37" s="140"/>
    </row>
    <row r="38" spans="1:12" ht="15.95" hidden="1" customHeight="1" x14ac:dyDescent="0.2">
      <c r="A38" s="137">
        <v>31</v>
      </c>
      <c r="B38" s="126">
        <f t="shared" ref="B38:B42" si="2">IF(B37="","",SUM(B37+1))</f>
        <v>45931</v>
      </c>
      <c r="C38" s="173"/>
      <c r="D38" s="144"/>
      <c r="E38" s="145"/>
      <c r="F38" s="146"/>
      <c r="G38" s="131" t="str">
        <f t="shared" si="1"/>
        <v/>
      </c>
      <c r="H38" s="148"/>
      <c r="I38" s="148"/>
      <c r="J38" s="149"/>
      <c r="K38" s="139">
        <f t="shared" si="0"/>
        <v>45931</v>
      </c>
      <c r="L38" s="140"/>
    </row>
    <row r="39" spans="1:12" ht="15.95" hidden="1" customHeight="1" x14ac:dyDescent="0.2">
      <c r="A39" s="137">
        <v>32</v>
      </c>
      <c r="B39" s="126">
        <f t="shared" si="2"/>
        <v>45932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45932</v>
      </c>
      <c r="L39" s="140"/>
    </row>
    <row r="40" spans="1:12" ht="15.95" hidden="1" customHeight="1" x14ac:dyDescent="0.2">
      <c r="A40" s="137">
        <v>33</v>
      </c>
      <c r="B40" s="126">
        <f t="shared" si="2"/>
        <v>45933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45933</v>
      </c>
      <c r="L40" s="140"/>
    </row>
    <row r="41" spans="1:12" ht="15.95" hidden="1" customHeight="1" x14ac:dyDescent="0.2">
      <c r="A41" s="137">
        <v>34</v>
      </c>
      <c r="B41" s="126">
        <f t="shared" si="2"/>
        <v>45934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45934</v>
      </c>
      <c r="L41" s="140"/>
    </row>
    <row r="42" spans="1:12" ht="15.95" hidden="1" customHeight="1" x14ac:dyDescent="0.2">
      <c r="A42" s="137">
        <v>35</v>
      </c>
      <c r="B42" s="126">
        <f t="shared" si="2"/>
        <v>45935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45935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>SUM(G8:G42)</f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45907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>
        <f>Aug!H51</f>
        <v>0</v>
      </c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>
        <f>Aug!H52</f>
        <v>0</v>
      </c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I43+Aug!I49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J43+Aug!I50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Ew+nB8gMDKZUqMwdZ+I/td94FnTprJ2PL/xf1sbeH+lq6NitIrrMe6Wgse5DJePWwkLlD92CASkJSMWIEKz6Iw==" saltValue="jJnFZtJUAbC8B1Qun3bNUw==" spinCount="100000" sheet="1" formatCells="0" insertHyperlinks="0"/>
  <conditionalFormatting sqref="B8:B42 K8:K42">
    <cfRule type="expression" dxfId="7" priority="1" stopIfTrue="1">
      <formula>WEEKDAY($B8)=7</formula>
    </cfRule>
    <cfRule type="expression" dxfId="6" priority="2" stopIfTrue="1">
      <formula>WEEKDAY($B8)=1</formula>
    </cfRule>
  </conditionalFormatting>
  <hyperlinks>
    <hyperlink ref="C2" location="Zentrale!A10" display="Zentrale!A10" xr:uid="{00000000-0004-0000-0A00-000000000000}"/>
    <hyperlink ref="I2" location="Umrechnung!A1" display="Umrechnung!A1" xr:uid="{00000000-0004-0000-0A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L57"/>
  <sheetViews>
    <sheetView showRowColHeaders="0" zoomScaleNormal="100" workbookViewId="0">
      <pane ySplit="7" topLeftCell="A8" activePane="bottomLeft" state="frozenSplit"/>
      <selection activeCell="B8" sqref="B8:B38"/>
      <selection pane="bottomLeft" activeCell="C8" sqref="C8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206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f>Sep!G6</f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45937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45931</v>
      </c>
      <c r="C8" s="127"/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45931</v>
      </c>
      <c r="L8" s="136"/>
    </row>
    <row r="9" spans="1:12" ht="15.95" customHeight="1" x14ac:dyDescent="0.2">
      <c r="A9" s="137">
        <v>2</v>
      </c>
      <c r="B9" s="126">
        <v>45932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45932</v>
      </c>
      <c r="L9" s="140"/>
    </row>
    <row r="10" spans="1:12" ht="15.95" customHeight="1" x14ac:dyDescent="0.2">
      <c r="A10" s="137">
        <v>3</v>
      </c>
      <c r="B10" s="126">
        <v>45933</v>
      </c>
      <c r="C10" s="127" t="s">
        <v>209</v>
      </c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45933</v>
      </c>
      <c r="L10" s="140"/>
    </row>
    <row r="11" spans="1:12" ht="15.95" customHeight="1" x14ac:dyDescent="0.2">
      <c r="A11" s="141">
        <v>4</v>
      </c>
      <c r="B11" s="126">
        <v>45934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45934</v>
      </c>
      <c r="L11" s="140"/>
    </row>
    <row r="12" spans="1:12" ht="15.95" customHeight="1" x14ac:dyDescent="0.2">
      <c r="A12" s="137">
        <v>5</v>
      </c>
      <c r="B12" s="126">
        <v>45935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45935</v>
      </c>
      <c r="L12" s="140"/>
    </row>
    <row r="13" spans="1:12" ht="15.95" customHeight="1" x14ac:dyDescent="0.2">
      <c r="A13" s="137">
        <v>6</v>
      </c>
      <c r="B13" s="126">
        <v>45936</v>
      </c>
      <c r="C13" s="127"/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45936</v>
      </c>
      <c r="L13" s="140"/>
    </row>
    <row r="14" spans="1:12" ht="15.95" customHeight="1" x14ac:dyDescent="0.2">
      <c r="A14" s="137">
        <v>7</v>
      </c>
      <c r="B14" s="126">
        <v>45937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45937</v>
      </c>
      <c r="L14" s="140"/>
    </row>
    <row r="15" spans="1:12" ht="15.95" customHeight="1" x14ac:dyDescent="0.2">
      <c r="A15" s="137">
        <v>8</v>
      </c>
      <c r="B15" s="126">
        <v>45938</v>
      </c>
      <c r="C15" s="127"/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45938</v>
      </c>
      <c r="L15" s="140"/>
    </row>
    <row r="16" spans="1:12" ht="15.95" customHeight="1" x14ac:dyDescent="0.2">
      <c r="A16" s="137">
        <v>9</v>
      </c>
      <c r="B16" s="126">
        <v>45939</v>
      </c>
      <c r="C16" s="127"/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45939</v>
      </c>
      <c r="L16" s="140"/>
    </row>
    <row r="17" spans="1:12" ht="15.95" customHeight="1" x14ac:dyDescent="0.2">
      <c r="A17" s="142" t="s">
        <v>232</v>
      </c>
      <c r="B17" s="126">
        <v>45940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45940</v>
      </c>
      <c r="L17" s="140"/>
    </row>
    <row r="18" spans="1:12" ht="15.95" customHeight="1" x14ac:dyDescent="0.2">
      <c r="A18" s="137">
        <v>11</v>
      </c>
      <c r="B18" s="126">
        <v>45941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45941</v>
      </c>
      <c r="L18" s="140"/>
    </row>
    <row r="19" spans="1:12" ht="15.95" customHeight="1" x14ac:dyDescent="0.2">
      <c r="A19" s="137">
        <v>12</v>
      </c>
      <c r="B19" s="126">
        <v>45942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45942</v>
      </c>
      <c r="L19" s="140"/>
    </row>
    <row r="20" spans="1:12" ht="15.95" customHeight="1" x14ac:dyDescent="0.2">
      <c r="A20" s="137">
        <v>13</v>
      </c>
      <c r="B20" s="126">
        <v>45943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45943</v>
      </c>
      <c r="L20" s="140"/>
    </row>
    <row r="21" spans="1:12" ht="15.95" customHeight="1" x14ac:dyDescent="0.2">
      <c r="A21" s="137">
        <v>14</v>
      </c>
      <c r="B21" s="126">
        <v>45944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45944</v>
      </c>
      <c r="L21" s="140"/>
    </row>
    <row r="22" spans="1:12" ht="15.95" customHeight="1" x14ac:dyDescent="0.2">
      <c r="A22" s="137">
        <v>15</v>
      </c>
      <c r="B22" s="126">
        <v>45945</v>
      </c>
      <c r="C22" s="127"/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45945</v>
      </c>
      <c r="L22" s="140"/>
    </row>
    <row r="23" spans="1:12" ht="15.95" customHeight="1" x14ac:dyDescent="0.2">
      <c r="A23" s="137">
        <v>16</v>
      </c>
      <c r="B23" s="126">
        <v>45946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45946</v>
      </c>
      <c r="L23" s="140"/>
    </row>
    <row r="24" spans="1:12" ht="15.95" customHeight="1" x14ac:dyDescent="0.2">
      <c r="A24" s="137">
        <v>17</v>
      </c>
      <c r="B24" s="126">
        <v>45947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45947</v>
      </c>
      <c r="L24" s="140"/>
    </row>
    <row r="25" spans="1:12" ht="15.95" customHeight="1" x14ac:dyDescent="0.2">
      <c r="A25" s="137">
        <v>18</v>
      </c>
      <c r="B25" s="126">
        <v>45948</v>
      </c>
      <c r="C25" s="127"/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45948</v>
      </c>
      <c r="L25" s="140"/>
    </row>
    <row r="26" spans="1:12" ht="15.95" customHeight="1" x14ac:dyDescent="0.2">
      <c r="A26" s="137">
        <v>19</v>
      </c>
      <c r="B26" s="126">
        <v>45949</v>
      </c>
      <c r="C26" s="127"/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45949</v>
      </c>
      <c r="L26" s="140"/>
    </row>
    <row r="27" spans="1:12" ht="15.95" customHeight="1" x14ac:dyDescent="0.2">
      <c r="A27" s="137">
        <v>20</v>
      </c>
      <c r="B27" s="126">
        <v>45950</v>
      </c>
      <c r="C27" s="127"/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45950</v>
      </c>
      <c r="L27" s="140"/>
    </row>
    <row r="28" spans="1:12" ht="15.95" customHeight="1" x14ac:dyDescent="0.2">
      <c r="A28" s="137">
        <v>21</v>
      </c>
      <c r="B28" s="126">
        <v>45951</v>
      </c>
      <c r="C28" s="127"/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45951</v>
      </c>
      <c r="L28" s="140"/>
    </row>
    <row r="29" spans="1:12" ht="15.95" customHeight="1" x14ac:dyDescent="0.2">
      <c r="A29" s="137">
        <v>22</v>
      </c>
      <c r="B29" s="126">
        <v>45952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45952</v>
      </c>
      <c r="L29" s="140"/>
    </row>
    <row r="30" spans="1:12" ht="15.95" customHeight="1" x14ac:dyDescent="0.2">
      <c r="A30" s="137">
        <v>23</v>
      </c>
      <c r="B30" s="126">
        <v>45953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45953</v>
      </c>
      <c r="L30" s="140"/>
    </row>
    <row r="31" spans="1:12" ht="15.95" customHeight="1" x14ac:dyDescent="0.2">
      <c r="A31" s="137">
        <v>24</v>
      </c>
      <c r="B31" s="126">
        <v>45954</v>
      </c>
      <c r="C31" s="127"/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45954</v>
      </c>
      <c r="L31" s="140"/>
    </row>
    <row r="32" spans="1:12" ht="15.95" customHeight="1" x14ac:dyDescent="0.2">
      <c r="A32" s="137">
        <v>25</v>
      </c>
      <c r="B32" s="126">
        <v>45955</v>
      </c>
      <c r="C32" s="127"/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45955</v>
      </c>
      <c r="L32" s="140"/>
    </row>
    <row r="33" spans="1:12" ht="15.95" customHeight="1" x14ac:dyDescent="0.2">
      <c r="A33" s="137">
        <v>26</v>
      </c>
      <c r="B33" s="126">
        <v>45956</v>
      </c>
      <c r="C33" s="127" t="s">
        <v>222</v>
      </c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45956</v>
      </c>
      <c r="L33" s="140"/>
    </row>
    <row r="34" spans="1:12" ht="15.95" customHeight="1" x14ac:dyDescent="0.2">
      <c r="A34" s="137">
        <v>27</v>
      </c>
      <c r="B34" s="126">
        <v>45957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45957</v>
      </c>
      <c r="L34" s="140"/>
    </row>
    <row r="35" spans="1:12" ht="15.95" customHeight="1" x14ac:dyDescent="0.2">
      <c r="A35" s="137">
        <v>28</v>
      </c>
      <c r="B35" s="126">
        <v>45958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45958</v>
      </c>
      <c r="L35" s="140"/>
    </row>
    <row r="36" spans="1:12" ht="15.95" customHeight="1" x14ac:dyDescent="0.2">
      <c r="A36" s="137">
        <v>29</v>
      </c>
      <c r="B36" s="126">
        <v>45959</v>
      </c>
      <c r="C36" s="127"/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45959</v>
      </c>
      <c r="L36" s="140"/>
    </row>
    <row r="37" spans="1:12" ht="15.95" customHeight="1" x14ac:dyDescent="0.2">
      <c r="A37" s="137">
        <v>30</v>
      </c>
      <c r="B37" s="126">
        <v>45960</v>
      </c>
      <c r="C37" s="127"/>
      <c r="D37" s="128"/>
      <c r="E37" s="129"/>
      <c r="F37" s="130"/>
      <c r="G37" s="131" t="str">
        <f t="shared" si="1"/>
        <v/>
      </c>
      <c r="H37" s="132"/>
      <c r="I37" s="132"/>
      <c r="J37" s="138"/>
      <c r="K37" s="139">
        <f t="shared" si="0"/>
        <v>45960</v>
      </c>
      <c r="L37" s="140"/>
    </row>
    <row r="38" spans="1:12" ht="15.95" customHeight="1" x14ac:dyDescent="0.2">
      <c r="A38" s="137">
        <v>31</v>
      </c>
      <c r="B38" s="126">
        <v>45961</v>
      </c>
      <c r="C38" s="127" t="s">
        <v>207</v>
      </c>
      <c r="D38" s="128"/>
      <c r="E38" s="129"/>
      <c r="F38" s="130"/>
      <c r="G38" s="131" t="str">
        <f t="shared" si="1"/>
        <v/>
      </c>
      <c r="H38" s="132"/>
      <c r="I38" s="132"/>
      <c r="J38" s="138"/>
      <c r="K38" s="139">
        <f t="shared" si="0"/>
        <v>45961</v>
      </c>
      <c r="L38" s="140"/>
    </row>
    <row r="39" spans="1:12" ht="15.95" hidden="1" customHeight="1" x14ac:dyDescent="0.2">
      <c r="A39" s="137">
        <v>32</v>
      </c>
      <c r="B39" s="126">
        <f t="shared" ref="B39:B42" si="2">IF(B38="","",SUM(B38+1))</f>
        <v>45962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45962</v>
      </c>
      <c r="L39" s="140"/>
    </row>
    <row r="40" spans="1:12" ht="15.95" hidden="1" customHeight="1" x14ac:dyDescent="0.2">
      <c r="A40" s="137">
        <v>33</v>
      </c>
      <c r="B40" s="126">
        <f t="shared" si="2"/>
        <v>45963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45963</v>
      </c>
      <c r="L40" s="140"/>
    </row>
    <row r="41" spans="1:12" ht="15.95" hidden="1" customHeight="1" x14ac:dyDescent="0.2">
      <c r="A41" s="137">
        <v>34</v>
      </c>
      <c r="B41" s="126">
        <f t="shared" si="2"/>
        <v>45964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45964</v>
      </c>
      <c r="L41" s="140"/>
    </row>
    <row r="42" spans="1:12" ht="15.95" hidden="1" customHeight="1" x14ac:dyDescent="0.2">
      <c r="A42" s="137">
        <v>35</v>
      </c>
      <c r="B42" s="126">
        <f t="shared" si="2"/>
        <v>45965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45965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>SUM(G8:G42)</f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45937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>
        <f>Sep!H51</f>
        <v>0</v>
      </c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>
        <f>Sep!H52</f>
        <v>0</v>
      </c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I43+Sep!I49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J43+Sep!I50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en9Nf1Y3pJZyag/OqtX6CIDeLuSXlHDpBNIdrQZhiUliytJljD3KhFjHJV7+YbH/joAQADu0L90Zije7IQMI4A==" saltValue="M10DUJqO/LDqSVDIIr6WFw==" spinCount="100000" sheet="1" formatCells="0" insertHyperlinks="0"/>
  <conditionalFormatting sqref="B8:B42 K8:K42">
    <cfRule type="expression" dxfId="5" priority="1" stopIfTrue="1">
      <formula>WEEKDAY($B8)=7</formula>
    </cfRule>
    <cfRule type="expression" dxfId="4" priority="2" stopIfTrue="1">
      <formula>WEEKDAY($B8)=1</formula>
    </cfRule>
  </conditionalFormatting>
  <hyperlinks>
    <hyperlink ref="C2" location="Zentrale!A10" display="Zentrale!A10" xr:uid="{00000000-0004-0000-0B00-000000000000}"/>
    <hyperlink ref="I2" location="Umrechnung!A1" display="Umrechnung!A1" xr:uid="{00000000-0004-0000-0B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L57"/>
  <sheetViews>
    <sheetView showRowColHeaders="0" zoomScaleNormal="100" workbookViewId="0">
      <pane ySplit="7" topLeftCell="A8" activePane="bottomLeft" state="frozenSplit"/>
      <selection activeCell="B8" sqref="B8:B38"/>
      <selection pane="bottomLeft" activeCell="C9" sqref="C9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208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f>Okt!G6</f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45968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45962</v>
      </c>
      <c r="C8" s="127" t="s">
        <v>211</v>
      </c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45962</v>
      </c>
      <c r="L8" s="136"/>
    </row>
    <row r="9" spans="1:12" ht="15.95" customHeight="1" x14ac:dyDescent="0.2">
      <c r="A9" s="137">
        <v>2</v>
      </c>
      <c r="B9" s="126">
        <v>45963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45963</v>
      </c>
      <c r="L9" s="140"/>
    </row>
    <row r="10" spans="1:12" ht="15.95" customHeight="1" x14ac:dyDescent="0.2">
      <c r="A10" s="137">
        <v>3</v>
      </c>
      <c r="B10" s="126">
        <v>45964</v>
      </c>
      <c r="C10" s="127"/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45964</v>
      </c>
      <c r="L10" s="140"/>
    </row>
    <row r="11" spans="1:12" ht="15.95" customHeight="1" x14ac:dyDescent="0.2">
      <c r="A11" s="141">
        <v>4</v>
      </c>
      <c r="B11" s="126">
        <v>45965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45965</v>
      </c>
      <c r="L11" s="140"/>
    </row>
    <row r="12" spans="1:12" ht="15.95" customHeight="1" x14ac:dyDescent="0.2">
      <c r="A12" s="137">
        <v>5</v>
      </c>
      <c r="B12" s="126">
        <v>45966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45966</v>
      </c>
      <c r="L12" s="140"/>
    </row>
    <row r="13" spans="1:12" ht="15.95" customHeight="1" x14ac:dyDescent="0.2">
      <c r="A13" s="137">
        <v>6</v>
      </c>
      <c r="B13" s="126">
        <v>45967</v>
      </c>
      <c r="C13" s="127"/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45967</v>
      </c>
      <c r="L13" s="140"/>
    </row>
    <row r="14" spans="1:12" ht="15.95" customHeight="1" x14ac:dyDescent="0.2">
      <c r="A14" s="137">
        <v>7</v>
      </c>
      <c r="B14" s="126">
        <v>45968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45968</v>
      </c>
      <c r="L14" s="140"/>
    </row>
    <row r="15" spans="1:12" ht="15.95" customHeight="1" x14ac:dyDescent="0.2">
      <c r="A15" s="137">
        <v>8</v>
      </c>
      <c r="B15" s="126">
        <v>45969</v>
      </c>
      <c r="C15" s="127"/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45969</v>
      </c>
      <c r="L15" s="140"/>
    </row>
    <row r="16" spans="1:12" ht="15.95" customHeight="1" x14ac:dyDescent="0.2">
      <c r="A16" s="137">
        <v>9</v>
      </c>
      <c r="B16" s="126">
        <v>45970</v>
      </c>
      <c r="C16" s="127"/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45970</v>
      </c>
      <c r="L16" s="140"/>
    </row>
    <row r="17" spans="1:12" ht="15.95" customHeight="1" x14ac:dyDescent="0.2">
      <c r="A17" s="142" t="s">
        <v>232</v>
      </c>
      <c r="B17" s="126">
        <v>45971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45971</v>
      </c>
      <c r="L17" s="140"/>
    </row>
    <row r="18" spans="1:12" ht="15.95" customHeight="1" x14ac:dyDescent="0.2">
      <c r="A18" s="137">
        <v>11</v>
      </c>
      <c r="B18" s="126">
        <v>45972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45972</v>
      </c>
      <c r="L18" s="140"/>
    </row>
    <row r="19" spans="1:12" ht="15.95" customHeight="1" x14ac:dyDescent="0.2">
      <c r="A19" s="137">
        <v>12</v>
      </c>
      <c r="B19" s="126">
        <v>45973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45973</v>
      </c>
      <c r="L19" s="140"/>
    </row>
    <row r="20" spans="1:12" ht="15.95" customHeight="1" x14ac:dyDescent="0.2">
      <c r="A20" s="137">
        <v>13</v>
      </c>
      <c r="B20" s="126">
        <v>45974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45974</v>
      </c>
      <c r="L20" s="140"/>
    </row>
    <row r="21" spans="1:12" ht="15.95" customHeight="1" x14ac:dyDescent="0.2">
      <c r="A21" s="137">
        <v>14</v>
      </c>
      <c r="B21" s="126">
        <v>45975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45975</v>
      </c>
      <c r="L21" s="140"/>
    </row>
    <row r="22" spans="1:12" ht="15.95" customHeight="1" x14ac:dyDescent="0.2">
      <c r="A22" s="137">
        <v>15</v>
      </c>
      <c r="B22" s="126">
        <v>45976</v>
      </c>
      <c r="C22" s="127"/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45976</v>
      </c>
      <c r="L22" s="140"/>
    </row>
    <row r="23" spans="1:12" ht="15.95" customHeight="1" x14ac:dyDescent="0.2">
      <c r="A23" s="137">
        <v>16</v>
      </c>
      <c r="B23" s="126">
        <v>45977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45977</v>
      </c>
      <c r="L23" s="140"/>
    </row>
    <row r="24" spans="1:12" ht="15.95" customHeight="1" x14ac:dyDescent="0.2">
      <c r="A24" s="137">
        <v>17</v>
      </c>
      <c r="B24" s="126">
        <v>45978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45978</v>
      </c>
      <c r="L24" s="140"/>
    </row>
    <row r="25" spans="1:12" ht="15.95" customHeight="1" x14ac:dyDescent="0.2">
      <c r="A25" s="137">
        <v>18</v>
      </c>
      <c r="B25" s="126">
        <v>45979</v>
      </c>
      <c r="C25" s="127"/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45979</v>
      </c>
      <c r="L25" s="140"/>
    </row>
    <row r="26" spans="1:12" ht="15.95" customHeight="1" x14ac:dyDescent="0.2">
      <c r="A26" s="137">
        <v>19</v>
      </c>
      <c r="B26" s="126">
        <v>45980</v>
      </c>
      <c r="C26" s="127" t="s">
        <v>213</v>
      </c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45980</v>
      </c>
      <c r="L26" s="140"/>
    </row>
    <row r="27" spans="1:12" ht="15.95" customHeight="1" x14ac:dyDescent="0.2">
      <c r="A27" s="137">
        <v>20</v>
      </c>
      <c r="B27" s="126">
        <v>45981</v>
      </c>
      <c r="C27" s="127"/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45981</v>
      </c>
      <c r="L27" s="140"/>
    </row>
    <row r="28" spans="1:12" ht="15.95" customHeight="1" x14ac:dyDescent="0.2">
      <c r="A28" s="137">
        <v>21</v>
      </c>
      <c r="B28" s="126">
        <v>45982</v>
      </c>
      <c r="C28" s="127"/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45982</v>
      </c>
      <c r="L28" s="140"/>
    </row>
    <row r="29" spans="1:12" ht="15.95" customHeight="1" x14ac:dyDescent="0.2">
      <c r="A29" s="137">
        <v>22</v>
      </c>
      <c r="B29" s="126">
        <v>45983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45983</v>
      </c>
      <c r="L29" s="140"/>
    </row>
    <row r="30" spans="1:12" ht="15.95" customHeight="1" x14ac:dyDescent="0.2">
      <c r="A30" s="137">
        <v>23</v>
      </c>
      <c r="B30" s="126">
        <v>45984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45984</v>
      </c>
      <c r="L30" s="140"/>
    </row>
    <row r="31" spans="1:12" ht="15.95" customHeight="1" x14ac:dyDescent="0.2">
      <c r="A31" s="137">
        <v>24</v>
      </c>
      <c r="B31" s="126">
        <v>45985</v>
      </c>
      <c r="C31" s="127"/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45985</v>
      </c>
      <c r="L31" s="140"/>
    </row>
    <row r="32" spans="1:12" ht="15.95" customHeight="1" x14ac:dyDescent="0.2">
      <c r="A32" s="137">
        <v>25</v>
      </c>
      <c r="B32" s="126">
        <v>45986</v>
      </c>
      <c r="C32" s="127"/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45986</v>
      </c>
      <c r="L32" s="140"/>
    </row>
    <row r="33" spans="1:12" ht="15.95" customHeight="1" x14ac:dyDescent="0.2">
      <c r="A33" s="137">
        <v>26</v>
      </c>
      <c r="B33" s="126">
        <v>45987</v>
      </c>
      <c r="C33" s="127"/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45987</v>
      </c>
      <c r="L33" s="140"/>
    </row>
    <row r="34" spans="1:12" ht="15.95" customHeight="1" x14ac:dyDescent="0.2">
      <c r="A34" s="137">
        <v>27</v>
      </c>
      <c r="B34" s="126">
        <v>45988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45988</v>
      </c>
      <c r="L34" s="140"/>
    </row>
    <row r="35" spans="1:12" ht="15.95" customHeight="1" x14ac:dyDescent="0.2">
      <c r="A35" s="137">
        <v>28</v>
      </c>
      <c r="B35" s="126">
        <v>45989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45989</v>
      </c>
      <c r="L35" s="140"/>
    </row>
    <row r="36" spans="1:12" ht="15.95" customHeight="1" x14ac:dyDescent="0.2">
      <c r="A36" s="137">
        <v>29</v>
      </c>
      <c r="B36" s="126">
        <v>45990</v>
      </c>
      <c r="C36" s="127"/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45990</v>
      </c>
      <c r="L36" s="140"/>
    </row>
    <row r="37" spans="1:12" ht="15.95" customHeight="1" x14ac:dyDescent="0.2">
      <c r="A37" s="137">
        <v>30</v>
      </c>
      <c r="B37" s="126">
        <v>45991</v>
      </c>
      <c r="C37" s="127"/>
      <c r="D37" s="128"/>
      <c r="E37" s="129"/>
      <c r="F37" s="130"/>
      <c r="G37" s="131" t="str">
        <f t="shared" si="1"/>
        <v/>
      </c>
      <c r="H37" s="132"/>
      <c r="I37" s="132"/>
      <c r="J37" s="138"/>
      <c r="K37" s="139">
        <f t="shared" si="0"/>
        <v>45991</v>
      </c>
      <c r="L37" s="140"/>
    </row>
    <row r="38" spans="1:12" ht="15.95" hidden="1" customHeight="1" x14ac:dyDescent="0.2">
      <c r="A38" s="137">
        <v>31</v>
      </c>
      <c r="B38" s="126">
        <f t="shared" ref="B38:B42" si="2">IF(B37="","",SUM(B37+1))</f>
        <v>45992</v>
      </c>
      <c r="C38" s="173"/>
      <c r="D38" s="144"/>
      <c r="E38" s="145"/>
      <c r="F38" s="146"/>
      <c r="G38" s="131" t="str">
        <f t="shared" si="1"/>
        <v/>
      </c>
      <c r="H38" s="148"/>
      <c r="I38" s="148"/>
      <c r="J38" s="149"/>
      <c r="K38" s="139">
        <f t="shared" si="0"/>
        <v>45992</v>
      </c>
      <c r="L38" s="140"/>
    </row>
    <row r="39" spans="1:12" ht="15.95" hidden="1" customHeight="1" x14ac:dyDescent="0.2">
      <c r="A39" s="137">
        <v>32</v>
      </c>
      <c r="B39" s="126">
        <f t="shared" si="2"/>
        <v>45993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45993</v>
      </c>
      <c r="L39" s="140"/>
    </row>
    <row r="40" spans="1:12" ht="15.95" hidden="1" customHeight="1" x14ac:dyDescent="0.2">
      <c r="A40" s="137">
        <v>33</v>
      </c>
      <c r="B40" s="126">
        <f t="shared" si="2"/>
        <v>45994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45994</v>
      </c>
      <c r="L40" s="140"/>
    </row>
    <row r="41" spans="1:12" ht="15.95" hidden="1" customHeight="1" x14ac:dyDescent="0.2">
      <c r="A41" s="137">
        <v>34</v>
      </c>
      <c r="B41" s="126">
        <f t="shared" si="2"/>
        <v>45995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45995</v>
      </c>
      <c r="L41" s="140"/>
    </row>
    <row r="42" spans="1:12" ht="15.95" hidden="1" customHeight="1" x14ac:dyDescent="0.2">
      <c r="A42" s="137">
        <v>35</v>
      </c>
      <c r="B42" s="126">
        <f t="shared" si="2"/>
        <v>45996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45996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>SUM(G8:G42)</f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45968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>
        <f>Okt!H51</f>
        <v>0</v>
      </c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>
        <f>Okt!H52</f>
        <v>0</v>
      </c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I43+Okt!I49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J43+Okt!I50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Dq7jqyDaA8oFg6ojSpaC+CpYlxjoFW6h4nd+WxQGZ64TRAQS45dS7/cVpu0BMU8QIAs15rEYIBE8RIOlF+3VMQ==" saltValue="Qf+WYuDZmlHj7jRBdjr8jA==" spinCount="100000" sheet="1" formatCells="0" insertHyperlinks="0"/>
  <conditionalFormatting sqref="B8:B42 K8:K42">
    <cfRule type="expression" dxfId="3" priority="1" stopIfTrue="1">
      <formula>WEEKDAY($B8)=7</formula>
    </cfRule>
    <cfRule type="expression" dxfId="2" priority="2" stopIfTrue="1">
      <formula>WEEKDAY($B8)=1</formula>
    </cfRule>
  </conditionalFormatting>
  <hyperlinks>
    <hyperlink ref="C2" location="Zentrale!A10" display="Zentrale!A10" xr:uid="{00000000-0004-0000-0C00-000000000000}"/>
    <hyperlink ref="I2" location="Umrechnung!A1" display="Umrechnung!A1" xr:uid="{00000000-0004-0000-0C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L57"/>
  <sheetViews>
    <sheetView showRowColHeaders="0" workbookViewId="0">
      <pane ySplit="7" topLeftCell="A8" activePane="bottomLeft" state="frozenSplit"/>
      <selection activeCell="B8" sqref="B8:B38"/>
      <selection pane="bottomLeft" activeCell="C8" sqref="C8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212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f>Nov!G6</f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45998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45992</v>
      </c>
      <c r="C8" s="127"/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45992</v>
      </c>
      <c r="L8" s="136"/>
    </row>
    <row r="9" spans="1:12" ht="15.95" customHeight="1" x14ac:dyDescent="0.2">
      <c r="A9" s="137">
        <v>2</v>
      </c>
      <c r="B9" s="126">
        <v>45993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45993</v>
      </c>
      <c r="L9" s="140"/>
    </row>
    <row r="10" spans="1:12" ht="15.95" customHeight="1" x14ac:dyDescent="0.2">
      <c r="A10" s="137">
        <v>3</v>
      </c>
      <c r="B10" s="126">
        <v>45994</v>
      </c>
      <c r="C10" s="127"/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45994</v>
      </c>
      <c r="L10" s="140"/>
    </row>
    <row r="11" spans="1:12" ht="15.95" customHeight="1" x14ac:dyDescent="0.2">
      <c r="A11" s="141">
        <v>4</v>
      </c>
      <c r="B11" s="126">
        <v>45995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45995</v>
      </c>
      <c r="L11" s="140"/>
    </row>
    <row r="12" spans="1:12" ht="15.95" customHeight="1" x14ac:dyDescent="0.2">
      <c r="A12" s="137">
        <v>5</v>
      </c>
      <c r="B12" s="126">
        <v>45996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45996</v>
      </c>
      <c r="L12" s="140"/>
    </row>
    <row r="13" spans="1:12" ht="15.95" customHeight="1" x14ac:dyDescent="0.2">
      <c r="A13" s="137">
        <v>6</v>
      </c>
      <c r="B13" s="126">
        <v>45997</v>
      </c>
      <c r="C13" s="127"/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45997</v>
      </c>
      <c r="L13" s="140"/>
    </row>
    <row r="14" spans="1:12" ht="15.95" customHeight="1" x14ac:dyDescent="0.2">
      <c r="A14" s="137">
        <v>7</v>
      </c>
      <c r="B14" s="126">
        <v>45998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45998</v>
      </c>
      <c r="L14" s="140"/>
    </row>
    <row r="15" spans="1:12" ht="15.95" customHeight="1" x14ac:dyDescent="0.2">
      <c r="A15" s="137">
        <v>8</v>
      </c>
      <c r="B15" s="126">
        <v>45999</v>
      </c>
      <c r="C15" s="127"/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45999</v>
      </c>
      <c r="L15" s="140"/>
    </row>
    <row r="16" spans="1:12" ht="15.95" customHeight="1" x14ac:dyDescent="0.2">
      <c r="A16" s="137">
        <v>9</v>
      </c>
      <c r="B16" s="126">
        <v>46000</v>
      </c>
      <c r="C16" s="127"/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46000</v>
      </c>
      <c r="L16" s="140"/>
    </row>
    <row r="17" spans="1:12" ht="15.95" customHeight="1" x14ac:dyDescent="0.2">
      <c r="A17" s="142" t="s">
        <v>232</v>
      </c>
      <c r="B17" s="126">
        <v>46001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46001</v>
      </c>
      <c r="L17" s="140"/>
    </row>
    <row r="18" spans="1:12" ht="15.95" customHeight="1" x14ac:dyDescent="0.2">
      <c r="A18" s="137">
        <v>11</v>
      </c>
      <c r="B18" s="126">
        <v>46002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46002</v>
      </c>
      <c r="L18" s="140"/>
    </row>
    <row r="19" spans="1:12" ht="15.95" customHeight="1" x14ac:dyDescent="0.2">
      <c r="A19" s="137">
        <v>12</v>
      </c>
      <c r="B19" s="126">
        <v>46003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46003</v>
      </c>
      <c r="L19" s="140"/>
    </row>
    <row r="20" spans="1:12" ht="15.95" customHeight="1" x14ac:dyDescent="0.2">
      <c r="A20" s="137">
        <v>13</v>
      </c>
      <c r="B20" s="126">
        <v>46004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46004</v>
      </c>
      <c r="L20" s="140"/>
    </row>
    <row r="21" spans="1:12" ht="15.95" customHeight="1" x14ac:dyDescent="0.2">
      <c r="A21" s="137">
        <v>14</v>
      </c>
      <c r="B21" s="126">
        <v>46005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46005</v>
      </c>
      <c r="L21" s="140"/>
    </row>
    <row r="22" spans="1:12" ht="15.95" customHeight="1" x14ac:dyDescent="0.2">
      <c r="A22" s="137">
        <v>15</v>
      </c>
      <c r="B22" s="126">
        <v>46006</v>
      </c>
      <c r="C22" s="127"/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46006</v>
      </c>
      <c r="L22" s="140"/>
    </row>
    <row r="23" spans="1:12" ht="15.95" customHeight="1" x14ac:dyDescent="0.2">
      <c r="A23" s="137">
        <v>16</v>
      </c>
      <c r="B23" s="126">
        <v>46007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46007</v>
      </c>
      <c r="L23" s="140"/>
    </row>
    <row r="24" spans="1:12" ht="15.95" customHeight="1" x14ac:dyDescent="0.2">
      <c r="A24" s="137">
        <v>17</v>
      </c>
      <c r="B24" s="126">
        <v>46008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46008</v>
      </c>
      <c r="L24" s="140"/>
    </row>
    <row r="25" spans="1:12" ht="15.95" customHeight="1" x14ac:dyDescent="0.2">
      <c r="A25" s="137">
        <v>18</v>
      </c>
      <c r="B25" s="126">
        <v>46009</v>
      </c>
      <c r="C25" s="127"/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46009</v>
      </c>
      <c r="L25" s="140"/>
    </row>
    <row r="26" spans="1:12" ht="15.95" customHeight="1" x14ac:dyDescent="0.2">
      <c r="A26" s="137">
        <v>19</v>
      </c>
      <c r="B26" s="126">
        <v>46010</v>
      </c>
      <c r="C26" s="127"/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46010</v>
      </c>
      <c r="L26" s="140"/>
    </row>
    <row r="27" spans="1:12" ht="15.95" customHeight="1" x14ac:dyDescent="0.2">
      <c r="A27" s="137">
        <v>20</v>
      </c>
      <c r="B27" s="126">
        <v>46011</v>
      </c>
      <c r="C27" s="127"/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46011</v>
      </c>
      <c r="L27" s="140"/>
    </row>
    <row r="28" spans="1:12" ht="15.95" customHeight="1" x14ac:dyDescent="0.2">
      <c r="A28" s="137">
        <v>21</v>
      </c>
      <c r="B28" s="126">
        <v>46012</v>
      </c>
      <c r="C28" s="127"/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46012</v>
      </c>
      <c r="L28" s="140"/>
    </row>
    <row r="29" spans="1:12" ht="15.95" customHeight="1" x14ac:dyDescent="0.2">
      <c r="A29" s="137">
        <v>22</v>
      </c>
      <c r="B29" s="126">
        <v>46013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46013</v>
      </c>
      <c r="L29" s="140"/>
    </row>
    <row r="30" spans="1:12" ht="15.95" customHeight="1" x14ac:dyDescent="0.2">
      <c r="A30" s="137">
        <v>23</v>
      </c>
      <c r="B30" s="126">
        <v>46014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46014</v>
      </c>
      <c r="L30" s="140"/>
    </row>
    <row r="31" spans="1:12" ht="15.95" customHeight="1" x14ac:dyDescent="0.2">
      <c r="A31" s="137">
        <v>24</v>
      </c>
      <c r="B31" s="126">
        <v>46015</v>
      </c>
      <c r="C31" s="127" t="s">
        <v>214</v>
      </c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46015</v>
      </c>
      <c r="L31" s="140"/>
    </row>
    <row r="32" spans="1:12" ht="15.95" customHeight="1" x14ac:dyDescent="0.2">
      <c r="A32" s="137">
        <v>25</v>
      </c>
      <c r="B32" s="126">
        <v>46016</v>
      </c>
      <c r="C32" s="127" t="s">
        <v>215</v>
      </c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46016</v>
      </c>
      <c r="L32" s="140"/>
    </row>
    <row r="33" spans="1:12" ht="15.95" customHeight="1" x14ac:dyDescent="0.2">
      <c r="A33" s="137">
        <v>26</v>
      </c>
      <c r="B33" s="126">
        <v>46017</v>
      </c>
      <c r="C33" s="127" t="s">
        <v>215</v>
      </c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46017</v>
      </c>
      <c r="L33" s="140"/>
    </row>
    <row r="34" spans="1:12" ht="15.95" customHeight="1" x14ac:dyDescent="0.2">
      <c r="A34" s="137">
        <v>27</v>
      </c>
      <c r="B34" s="126">
        <v>46018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46018</v>
      </c>
      <c r="L34" s="140"/>
    </row>
    <row r="35" spans="1:12" ht="15.95" customHeight="1" x14ac:dyDescent="0.2">
      <c r="A35" s="137">
        <v>28</v>
      </c>
      <c r="B35" s="126">
        <v>46019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46019</v>
      </c>
      <c r="L35" s="140"/>
    </row>
    <row r="36" spans="1:12" ht="15.95" customHeight="1" x14ac:dyDescent="0.2">
      <c r="A36" s="137">
        <v>29</v>
      </c>
      <c r="B36" s="126">
        <v>46020</v>
      </c>
      <c r="C36" s="127"/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46020</v>
      </c>
      <c r="L36" s="140"/>
    </row>
    <row r="37" spans="1:12" ht="15.95" customHeight="1" x14ac:dyDescent="0.2">
      <c r="A37" s="137">
        <v>30</v>
      </c>
      <c r="B37" s="126">
        <v>46021</v>
      </c>
      <c r="C37" s="127"/>
      <c r="D37" s="128"/>
      <c r="E37" s="129"/>
      <c r="F37" s="130"/>
      <c r="G37" s="131" t="str">
        <f t="shared" si="1"/>
        <v/>
      </c>
      <c r="H37" s="132"/>
      <c r="I37" s="132"/>
      <c r="J37" s="138"/>
      <c r="K37" s="139">
        <f t="shared" si="0"/>
        <v>46021</v>
      </c>
      <c r="L37" s="140"/>
    </row>
    <row r="38" spans="1:12" ht="15.95" customHeight="1" x14ac:dyDescent="0.2">
      <c r="A38" s="137">
        <v>31</v>
      </c>
      <c r="B38" s="126">
        <v>46022</v>
      </c>
      <c r="C38" s="127" t="s">
        <v>216</v>
      </c>
      <c r="D38" s="128"/>
      <c r="E38" s="129"/>
      <c r="F38" s="130"/>
      <c r="G38" s="131" t="str">
        <f t="shared" si="1"/>
        <v/>
      </c>
      <c r="H38" s="132"/>
      <c r="I38" s="132"/>
      <c r="J38" s="138"/>
      <c r="K38" s="139">
        <f t="shared" si="0"/>
        <v>46022</v>
      </c>
      <c r="L38" s="140"/>
    </row>
    <row r="39" spans="1:12" ht="15.95" hidden="1" customHeight="1" x14ac:dyDescent="0.2">
      <c r="A39" s="137">
        <v>32</v>
      </c>
      <c r="B39" s="126">
        <f t="shared" ref="B39:B42" si="2">IF(B38="","",SUM(B38+1))</f>
        <v>46023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46023</v>
      </c>
      <c r="L39" s="140"/>
    </row>
    <row r="40" spans="1:12" ht="15.95" hidden="1" customHeight="1" x14ac:dyDescent="0.2">
      <c r="A40" s="137">
        <v>33</v>
      </c>
      <c r="B40" s="126">
        <f t="shared" si="2"/>
        <v>46024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46024</v>
      </c>
      <c r="L40" s="140"/>
    </row>
    <row r="41" spans="1:12" ht="15.95" hidden="1" customHeight="1" x14ac:dyDescent="0.2">
      <c r="A41" s="137">
        <v>34</v>
      </c>
      <c r="B41" s="126">
        <f t="shared" si="2"/>
        <v>46025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46025</v>
      </c>
      <c r="L41" s="140"/>
    </row>
    <row r="42" spans="1:12" ht="15.95" hidden="1" customHeight="1" x14ac:dyDescent="0.2">
      <c r="A42" s="137">
        <v>35</v>
      </c>
      <c r="B42" s="126">
        <f t="shared" si="2"/>
        <v>46026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46026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>SUM(G8:G42)</f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45998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>
        <f>Nov!H51</f>
        <v>0</v>
      </c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>
        <f>Nov!H52</f>
        <v>0</v>
      </c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I43+Nov!I49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J43+Nov!I50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d+gb0sGCjWKZr+NgKuBVSTQBRv3K8oSRFOtuhcTfsZ8/BFNcdHfffFGmaiZc1nYDWP9dsUAJ8Oz+RLgZfmWvVg==" saltValue="+MYj2Drl+kMRx/DyDIja/g==" spinCount="100000" sheet="1" formatCells="0" insertHyperlinks="0"/>
  <conditionalFormatting sqref="B8:B42 K8:K42">
    <cfRule type="expression" dxfId="1" priority="1" stopIfTrue="1">
      <formula>WEEKDAY($B8)=7</formula>
    </cfRule>
    <cfRule type="expression" dxfId="0" priority="2" stopIfTrue="1">
      <formula>WEEKDAY($B8)=1</formula>
    </cfRule>
  </conditionalFormatting>
  <hyperlinks>
    <hyperlink ref="C2" location="Zentrale!A10" display="Zentrale!A10" xr:uid="{00000000-0004-0000-0D00-000000000000}"/>
    <hyperlink ref="I2" location="Umrechnung!A1" display="Umrechnung!A1" xr:uid="{00000000-0004-0000-0D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N27"/>
  <sheetViews>
    <sheetView showGridLines="0" showRowColHeaders="0" zoomScale="90" workbookViewId="0">
      <selection activeCell="E7" sqref="E7"/>
    </sheetView>
  </sheetViews>
  <sheetFormatPr baseColWidth="10" defaultRowHeight="12.75" x14ac:dyDescent="0.2"/>
  <cols>
    <col min="1" max="1" width="11.42578125" style="175"/>
    <col min="2" max="2" width="3.28515625" style="175" customWidth="1"/>
    <col min="3" max="3" width="13.5703125" style="175" customWidth="1"/>
    <col min="4" max="4" width="1.5703125" style="175" customWidth="1"/>
    <col min="5" max="5" width="13.5703125" style="175" customWidth="1"/>
    <col min="6" max="6" width="1.5703125" style="175" customWidth="1"/>
    <col min="7" max="8" width="7.5703125" style="175" customWidth="1"/>
    <col min="9" max="9" width="13.5703125" style="175" customWidth="1"/>
    <col min="10" max="10" width="13.28515625" style="175" customWidth="1"/>
    <col min="11" max="11" width="3.28515625" style="175" customWidth="1"/>
    <col min="12" max="12" width="12.28515625" style="175" customWidth="1"/>
    <col min="13" max="13" width="7.5703125" style="175" customWidth="1"/>
    <col min="14" max="14" width="14.42578125" style="175" customWidth="1"/>
    <col min="15" max="15" width="11.42578125" style="175"/>
    <col min="16" max="16" width="2.42578125" style="175" customWidth="1"/>
    <col min="17" max="16384" width="11.42578125" style="175"/>
  </cols>
  <sheetData>
    <row r="1" spans="1:14" x14ac:dyDescent="0.2">
      <c r="A1" s="236" t="s">
        <v>220</v>
      </c>
    </row>
    <row r="2" spans="1:14" ht="6" customHeight="1" x14ac:dyDescent="0.25">
      <c r="B2" s="176" t="s">
        <v>220</v>
      </c>
      <c r="C2" s="47"/>
      <c r="D2" s="177"/>
      <c r="E2" s="177"/>
      <c r="F2" s="177"/>
      <c r="G2" s="28"/>
      <c r="H2" s="47"/>
      <c r="I2" s="47"/>
      <c r="J2" s="47"/>
      <c r="K2" s="47"/>
      <c r="L2" s="177"/>
      <c r="M2" s="177"/>
      <c r="N2" s="177"/>
    </row>
    <row r="3" spans="1:14" ht="18.75" x14ac:dyDescent="0.3">
      <c r="B3" s="47"/>
      <c r="C3" s="17" t="s">
        <v>9</v>
      </c>
      <c r="D3" s="177"/>
      <c r="E3" s="178" t="s">
        <v>165</v>
      </c>
      <c r="F3" s="177"/>
      <c r="G3" s="47"/>
      <c r="H3" s="47"/>
      <c r="I3" s="47"/>
      <c r="J3" s="47"/>
      <c r="K3" s="47"/>
      <c r="L3" s="177"/>
      <c r="M3" s="177"/>
      <c r="N3" s="177"/>
    </row>
    <row r="4" spans="1:14" ht="2.1" customHeight="1" x14ac:dyDescent="0.2">
      <c r="B4" s="47"/>
      <c r="C4" s="10"/>
      <c r="D4" s="177"/>
      <c r="E4" s="177"/>
      <c r="F4" s="177"/>
      <c r="G4" s="47"/>
      <c r="H4" s="47"/>
      <c r="I4" s="47"/>
      <c r="J4" s="47"/>
      <c r="K4" s="47"/>
      <c r="L4" s="177"/>
      <c r="M4" s="177"/>
      <c r="N4" s="177"/>
    </row>
    <row r="5" spans="1:14" ht="18" customHeight="1" x14ac:dyDescent="0.2">
      <c r="B5" s="47"/>
      <c r="C5" s="19" t="s">
        <v>1</v>
      </c>
      <c r="D5" s="177"/>
      <c r="E5" s="177"/>
      <c r="F5" s="177"/>
      <c r="G5" s="47"/>
      <c r="H5" s="179"/>
      <c r="I5" s="180"/>
      <c r="J5" s="47"/>
      <c r="K5" s="47"/>
      <c r="L5" s="181"/>
      <c r="M5" s="177"/>
      <c r="N5" s="182"/>
    </row>
    <row r="6" spans="1:14" x14ac:dyDescent="0.2">
      <c r="B6" s="47"/>
      <c r="C6" s="179"/>
      <c r="D6" s="177"/>
      <c r="E6" s="177" t="s">
        <v>166</v>
      </c>
      <c r="F6" s="177"/>
      <c r="G6" s="46" t="s">
        <v>167</v>
      </c>
      <c r="H6" s="46" t="s">
        <v>168</v>
      </c>
      <c r="I6" s="47"/>
      <c r="J6" s="47"/>
      <c r="K6" s="47"/>
      <c r="L6" s="183">
        <v>1</v>
      </c>
      <c r="M6" s="182"/>
      <c r="N6" s="182"/>
    </row>
    <row r="7" spans="1:14" x14ac:dyDescent="0.2">
      <c r="B7" s="47"/>
      <c r="C7" s="19" t="s">
        <v>11</v>
      </c>
      <c r="D7" s="177"/>
      <c r="E7" s="184"/>
      <c r="F7" s="185"/>
      <c r="G7" s="186">
        <v>0.3125</v>
      </c>
      <c r="H7" s="187">
        <v>0.79166666666666663</v>
      </c>
      <c r="I7" s="188">
        <f>IF(G7="","",IF(H7="","geht?",IF(H7&lt;G7,(M7+K7),(H7-G7))))</f>
        <v>0.47916666666666663</v>
      </c>
      <c r="J7" s="47" t="s">
        <v>169</v>
      </c>
      <c r="K7" s="189">
        <f>H7-0</f>
        <v>0.79166666666666663</v>
      </c>
      <c r="L7" s="190">
        <f>IF(I7="","",IF(I7="geht?","",I7*24))</f>
        <v>11.5</v>
      </c>
      <c r="M7" s="191">
        <f t="shared" ref="M7:M18" si="0">L$6-G7</f>
        <v>0.6875</v>
      </c>
      <c r="N7" s="192"/>
    </row>
    <row r="8" spans="1:14" x14ac:dyDescent="0.2">
      <c r="B8" s="47"/>
      <c r="C8" s="19" t="s">
        <v>12</v>
      </c>
      <c r="D8" s="177"/>
      <c r="E8" s="193"/>
      <c r="F8" s="185"/>
      <c r="G8" s="194">
        <v>0.97916666666666663</v>
      </c>
      <c r="H8" s="195">
        <v>0.22916666666666666</v>
      </c>
      <c r="I8" s="188">
        <f t="shared" ref="I8:I18" si="1">IF(G8="","",IF(H8="","geht?",IF(H8&lt;G8,(M8+K8),(H8-G8))))</f>
        <v>0.25</v>
      </c>
      <c r="J8" s="47" t="s">
        <v>169</v>
      </c>
      <c r="K8" s="189">
        <f t="shared" ref="K8:K18" si="2">H8-0</f>
        <v>0.22916666666666666</v>
      </c>
      <c r="L8" s="190">
        <f t="shared" ref="L8:L17" si="3">IF(I8="","",IF(I8="geht?","",I8*24))</f>
        <v>6</v>
      </c>
      <c r="M8" s="191">
        <f t="shared" si="0"/>
        <v>2.083333333333337E-2</v>
      </c>
      <c r="N8" s="192"/>
    </row>
    <row r="9" spans="1:14" x14ac:dyDescent="0.2">
      <c r="B9" s="47"/>
      <c r="C9" s="19" t="s">
        <v>13</v>
      </c>
      <c r="D9" s="177"/>
      <c r="E9" s="193"/>
      <c r="F9" s="185"/>
      <c r="G9" s="194"/>
      <c r="H9" s="195"/>
      <c r="I9" s="188" t="str">
        <f t="shared" si="1"/>
        <v/>
      </c>
      <c r="J9" s="47" t="s">
        <v>169</v>
      </c>
      <c r="K9" s="189">
        <f t="shared" si="2"/>
        <v>0</v>
      </c>
      <c r="L9" s="190" t="str">
        <f t="shared" si="3"/>
        <v/>
      </c>
      <c r="M9" s="191">
        <f t="shared" si="0"/>
        <v>1</v>
      </c>
      <c r="N9" s="192"/>
    </row>
    <row r="10" spans="1:14" x14ac:dyDescent="0.2">
      <c r="B10" s="47"/>
      <c r="C10" s="19" t="s">
        <v>14</v>
      </c>
      <c r="D10" s="177"/>
      <c r="E10" s="193"/>
      <c r="F10" s="185"/>
      <c r="G10" s="194"/>
      <c r="H10" s="195"/>
      <c r="I10" s="188" t="str">
        <f t="shared" si="1"/>
        <v/>
      </c>
      <c r="J10" s="47" t="s">
        <v>169</v>
      </c>
      <c r="K10" s="189">
        <f t="shared" si="2"/>
        <v>0</v>
      </c>
      <c r="L10" s="190" t="str">
        <f t="shared" si="3"/>
        <v/>
      </c>
      <c r="M10" s="191">
        <f t="shared" si="0"/>
        <v>1</v>
      </c>
      <c r="N10" s="192"/>
    </row>
    <row r="11" spans="1:14" x14ac:dyDescent="0.2">
      <c r="B11" s="47"/>
      <c r="C11" s="19" t="s">
        <v>15</v>
      </c>
      <c r="D11" s="177"/>
      <c r="E11" s="193"/>
      <c r="F11" s="185"/>
      <c r="G11" s="194"/>
      <c r="H11" s="195"/>
      <c r="I11" s="188" t="str">
        <f t="shared" si="1"/>
        <v/>
      </c>
      <c r="J11" s="47" t="s">
        <v>169</v>
      </c>
      <c r="K11" s="189">
        <f t="shared" si="2"/>
        <v>0</v>
      </c>
      <c r="L11" s="190" t="str">
        <f t="shared" si="3"/>
        <v/>
      </c>
      <c r="M11" s="191">
        <f t="shared" si="0"/>
        <v>1</v>
      </c>
      <c r="N11" s="192"/>
    </row>
    <row r="12" spans="1:14" x14ac:dyDescent="0.2">
      <c r="B12" s="47"/>
      <c r="C12" s="19" t="s">
        <v>16</v>
      </c>
      <c r="D12" s="177"/>
      <c r="E12" s="193"/>
      <c r="F12" s="185"/>
      <c r="G12" s="194"/>
      <c r="H12" s="195"/>
      <c r="I12" s="188" t="str">
        <f t="shared" si="1"/>
        <v/>
      </c>
      <c r="J12" s="47" t="s">
        <v>169</v>
      </c>
      <c r="K12" s="189">
        <f t="shared" si="2"/>
        <v>0</v>
      </c>
      <c r="L12" s="190" t="str">
        <f t="shared" si="3"/>
        <v/>
      </c>
      <c r="M12" s="191">
        <f t="shared" si="0"/>
        <v>1</v>
      </c>
      <c r="N12" s="192"/>
    </row>
    <row r="13" spans="1:14" x14ac:dyDescent="0.2">
      <c r="B13" s="47"/>
      <c r="C13" s="19" t="s">
        <v>17</v>
      </c>
      <c r="D13" s="177"/>
      <c r="E13" s="193"/>
      <c r="F13" s="185"/>
      <c r="G13" s="194"/>
      <c r="H13" s="195"/>
      <c r="I13" s="188" t="str">
        <f t="shared" si="1"/>
        <v/>
      </c>
      <c r="J13" s="47" t="s">
        <v>169</v>
      </c>
      <c r="K13" s="189">
        <f t="shared" si="2"/>
        <v>0</v>
      </c>
      <c r="L13" s="190" t="str">
        <f t="shared" si="3"/>
        <v/>
      </c>
      <c r="M13" s="191">
        <f t="shared" si="0"/>
        <v>1</v>
      </c>
      <c r="N13" s="192"/>
    </row>
    <row r="14" spans="1:14" x14ac:dyDescent="0.2">
      <c r="B14" s="47"/>
      <c r="C14" s="19" t="s">
        <v>18</v>
      </c>
      <c r="D14" s="177"/>
      <c r="E14" s="193"/>
      <c r="F14" s="185"/>
      <c r="G14" s="194"/>
      <c r="H14" s="195"/>
      <c r="I14" s="188" t="str">
        <f t="shared" si="1"/>
        <v/>
      </c>
      <c r="J14" s="47" t="s">
        <v>169</v>
      </c>
      <c r="K14" s="189">
        <f t="shared" si="2"/>
        <v>0</v>
      </c>
      <c r="L14" s="190" t="str">
        <f t="shared" si="3"/>
        <v/>
      </c>
      <c r="M14" s="191">
        <f t="shared" si="0"/>
        <v>1</v>
      </c>
      <c r="N14" s="192"/>
    </row>
    <row r="15" spans="1:14" x14ac:dyDescent="0.2">
      <c r="B15" s="47"/>
      <c r="C15" s="19" t="s">
        <v>19</v>
      </c>
      <c r="D15" s="177"/>
      <c r="E15" s="193"/>
      <c r="F15" s="185"/>
      <c r="G15" s="194"/>
      <c r="H15" s="195"/>
      <c r="I15" s="188" t="str">
        <f t="shared" si="1"/>
        <v/>
      </c>
      <c r="J15" s="47" t="s">
        <v>169</v>
      </c>
      <c r="K15" s="189">
        <f t="shared" si="2"/>
        <v>0</v>
      </c>
      <c r="L15" s="190" t="str">
        <f t="shared" si="3"/>
        <v/>
      </c>
      <c r="M15" s="191">
        <f t="shared" si="0"/>
        <v>1</v>
      </c>
      <c r="N15" s="192"/>
    </row>
    <row r="16" spans="1:14" x14ac:dyDescent="0.2">
      <c r="B16" s="47"/>
      <c r="C16" s="19" t="s">
        <v>20</v>
      </c>
      <c r="D16" s="177"/>
      <c r="E16" s="193"/>
      <c r="F16" s="185"/>
      <c r="G16" s="194"/>
      <c r="H16" s="195"/>
      <c r="I16" s="188" t="str">
        <f t="shared" si="1"/>
        <v/>
      </c>
      <c r="J16" s="47" t="s">
        <v>169</v>
      </c>
      <c r="K16" s="189">
        <f t="shared" si="2"/>
        <v>0</v>
      </c>
      <c r="L16" s="190" t="str">
        <f t="shared" si="3"/>
        <v/>
      </c>
      <c r="M16" s="191">
        <f t="shared" si="0"/>
        <v>1</v>
      </c>
      <c r="N16" s="192"/>
    </row>
    <row r="17" spans="2:14" x14ac:dyDescent="0.2">
      <c r="B17" s="47"/>
      <c r="C17" s="19" t="s">
        <v>21</v>
      </c>
      <c r="D17" s="177"/>
      <c r="E17" s="193"/>
      <c r="F17" s="185"/>
      <c r="G17" s="194"/>
      <c r="H17" s="195"/>
      <c r="I17" s="188" t="str">
        <f t="shared" si="1"/>
        <v/>
      </c>
      <c r="J17" s="47" t="s">
        <v>169</v>
      </c>
      <c r="K17" s="189">
        <f t="shared" si="2"/>
        <v>0</v>
      </c>
      <c r="L17" s="190" t="str">
        <f t="shared" si="3"/>
        <v/>
      </c>
      <c r="M17" s="191">
        <f t="shared" si="0"/>
        <v>1</v>
      </c>
      <c r="N17" s="192"/>
    </row>
    <row r="18" spans="2:14" x14ac:dyDescent="0.2">
      <c r="B18" s="47"/>
      <c r="C18" s="19" t="s">
        <v>22</v>
      </c>
      <c r="D18" s="177"/>
      <c r="E18" s="196"/>
      <c r="F18" s="185"/>
      <c r="G18" s="197"/>
      <c r="H18" s="198"/>
      <c r="I18" s="199" t="str">
        <f t="shared" si="1"/>
        <v/>
      </c>
      <c r="J18" s="200" t="s">
        <v>169</v>
      </c>
      <c r="K18" s="201">
        <f t="shared" si="2"/>
        <v>0</v>
      </c>
      <c r="L18" s="202" t="str">
        <f>IF(I18="","",IF(I18="geht?","",I18*24))</f>
        <v/>
      </c>
      <c r="M18" s="191">
        <f t="shared" si="0"/>
        <v>1</v>
      </c>
      <c r="N18" s="177"/>
    </row>
    <row r="19" spans="2:14" x14ac:dyDescent="0.2">
      <c r="B19" s="47"/>
      <c r="C19" s="47"/>
      <c r="D19" s="177"/>
      <c r="E19" s="177"/>
      <c r="F19" s="177"/>
      <c r="G19" s="46"/>
      <c r="H19" s="46" t="s">
        <v>170</v>
      </c>
      <c r="I19" s="203">
        <f>SUM(I7:I18)</f>
        <v>0.72916666666666663</v>
      </c>
      <c r="J19" s="180" t="str">
        <f>IF(SUM(L7:L18)&gt;72,"!  &gt; 72  !",IF(SUM(L7:L18)&gt;48,"!  &gt; 48  !",IF(SUM(L7:L18)&gt;24,"!  &gt; 24  !","=")))</f>
        <v>=</v>
      </c>
      <c r="K19" s="177"/>
      <c r="L19" s="181">
        <f>SUM(L7:L18)</f>
        <v>17.5</v>
      </c>
      <c r="M19" s="179" t="s">
        <v>171</v>
      </c>
      <c r="N19" s="177"/>
    </row>
    <row r="20" spans="2:14" ht="14.25" x14ac:dyDescent="0.25">
      <c r="B20" s="10"/>
      <c r="C20" s="28"/>
      <c r="D20" s="177"/>
      <c r="E20" s="177"/>
      <c r="F20" s="177"/>
      <c r="G20" s="10"/>
      <c r="H20" s="46"/>
      <c r="I20" s="47"/>
      <c r="J20" s="177"/>
      <c r="K20" s="10"/>
      <c r="L20" s="177"/>
      <c r="M20" s="177"/>
      <c r="N20" s="177"/>
    </row>
    <row r="21" spans="2:14" x14ac:dyDescent="0.2">
      <c r="B21" s="10"/>
      <c r="C21" s="10"/>
      <c r="D21" s="177"/>
      <c r="E21" s="177"/>
      <c r="F21" s="177"/>
      <c r="G21" s="10"/>
      <c r="H21" s="177"/>
      <c r="I21" s="204"/>
      <c r="J21" s="10"/>
      <c r="K21" s="10"/>
      <c r="L21" s="177"/>
      <c r="M21" s="177"/>
      <c r="N21" s="177"/>
    </row>
    <row r="22" spans="2:14" x14ac:dyDescent="0.2">
      <c r="B22" s="10"/>
      <c r="C22" s="10"/>
      <c r="D22" s="177"/>
      <c r="E22" s="177"/>
      <c r="F22" s="177"/>
      <c r="G22" s="10"/>
      <c r="H22" s="10"/>
      <c r="I22" s="10"/>
      <c r="J22" s="10"/>
      <c r="K22" s="205" t="s">
        <v>172</v>
      </c>
      <c r="L22" s="177"/>
      <c r="M22" s="177"/>
      <c r="N22" s="177"/>
    </row>
    <row r="23" spans="2:14" ht="18.75" x14ac:dyDescent="0.3">
      <c r="B23" s="206"/>
      <c r="C23" s="207"/>
      <c r="D23" s="208"/>
      <c r="E23" s="208"/>
      <c r="F23" s="208"/>
      <c r="G23" s="207"/>
      <c r="H23" s="209"/>
      <c r="I23" s="210" t="s">
        <v>173</v>
      </c>
      <c r="J23" s="207"/>
      <c r="K23" s="207"/>
      <c r="L23" s="210" t="s">
        <v>174</v>
      </c>
      <c r="M23" s="207"/>
      <c r="N23" s="211"/>
    </row>
    <row r="24" spans="2:14" ht="18.75" x14ac:dyDescent="0.3">
      <c r="B24" s="212"/>
      <c r="C24" s="213" t="s">
        <v>175</v>
      </c>
      <c r="D24" s="214"/>
      <c r="E24" s="214"/>
      <c r="F24" s="214"/>
      <c r="G24" s="215"/>
      <c r="H24" s="216"/>
      <c r="I24" s="217">
        <v>0.10416666666666667</v>
      </c>
      <c r="J24" s="218" t="s">
        <v>176</v>
      </c>
      <c r="K24" s="218" t="s">
        <v>169</v>
      </c>
      <c r="L24" s="219">
        <f>IF(I24="","",I24*24)</f>
        <v>2.5</v>
      </c>
      <c r="M24" s="220" t="s">
        <v>177</v>
      </c>
      <c r="N24" s="221"/>
    </row>
    <row r="25" spans="2:14" ht="18.75" x14ac:dyDescent="0.3">
      <c r="B25" s="222"/>
      <c r="C25" s="223"/>
      <c r="D25" s="224"/>
      <c r="E25" s="224"/>
      <c r="F25" s="224"/>
      <c r="G25" s="225"/>
      <c r="H25" s="226"/>
      <c r="I25" s="223"/>
      <c r="J25" s="227"/>
      <c r="K25" s="223"/>
      <c r="L25" s="228"/>
      <c r="M25" s="224"/>
      <c r="N25" s="229"/>
    </row>
    <row r="26" spans="2:14" x14ac:dyDescent="0.2">
      <c r="B26" s="230"/>
      <c r="C26" s="62" t="s">
        <v>233</v>
      </c>
      <c r="D26" s="230"/>
      <c r="E26" s="230"/>
      <c r="F26" s="230"/>
      <c r="G26" s="230"/>
      <c r="H26" s="230"/>
      <c r="I26" s="231" t="s">
        <v>0</v>
      </c>
      <c r="J26" s="230"/>
      <c r="K26" s="230"/>
      <c r="L26" s="230"/>
      <c r="M26" s="232"/>
      <c r="N26" s="233" t="s">
        <v>178</v>
      </c>
    </row>
    <row r="27" spans="2:14" x14ac:dyDescent="0.2">
      <c r="J27" s="234"/>
      <c r="M27" s="235"/>
    </row>
  </sheetData>
  <sheetProtection algorithmName="SHA-512" hashValue="EMJYlkvICZ6Mj3tQXEURnMa7ZG7iQYdOdGYCVvn3OkGJ43Na2UyM/3sr5HtGItwEL2ilb7WAARD0XSoHHtZwyQ==" saltValue="GOVI5oo5WN3sg7yF28KMfw==" spinCount="100000" sheet="1" formatCells="0" insertHyperlinks="0"/>
  <hyperlinks>
    <hyperlink ref="C5" location="Zentrale!A10" display="Zentrale!A10" xr:uid="{00000000-0004-0000-0E00-000000000000}"/>
    <hyperlink ref="C7" location="Jan!A2" display="Jan!A2" xr:uid="{00000000-0004-0000-0E00-000001000000}"/>
    <hyperlink ref="C8" location="Feb!A2" display="Feb!A2" xr:uid="{00000000-0004-0000-0E00-000002000000}"/>
    <hyperlink ref="C9" location="Mrz!A2" display="Mrz!A2" xr:uid="{00000000-0004-0000-0E00-000003000000}"/>
    <hyperlink ref="C10" location="Apr!A2" display="Apr!A2" xr:uid="{00000000-0004-0000-0E00-000004000000}"/>
    <hyperlink ref="C11" location="Mai!A2" display="Mai!A2" xr:uid="{00000000-0004-0000-0E00-000005000000}"/>
    <hyperlink ref="C12" location="Jun!A2" display="Jun!A2" xr:uid="{00000000-0004-0000-0E00-000006000000}"/>
    <hyperlink ref="C13" location="Jul!A2" display="Jul!A2" xr:uid="{00000000-0004-0000-0E00-000007000000}"/>
    <hyperlink ref="C14" location="Aug!A2" display="Aug!A2" xr:uid="{00000000-0004-0000-0E00-000008000000}"/>
    <hyperlink ref="C15" location="Sep!A2" display="Sep!A2" xr:uid="{00000000-0004-0000-0E00-000009000000}"/>
    <hyperlink ref="C16" location="Okt!A2" display="Okt!A2" xr:uid="{00000000-0004-0000-0E00-00000A000000}"/>
    <hyperlink ref="C17" location="Nov!A2" display="Nov!A2" xr:uid="{00000000-0004-0000-0E00-00000B000000}"/>
    <hyperlink ref="C18" location="Dez!A2" display="Dez!A2" xr:uid="{00000000-0004-0000-0E00-00000C000000}"/>
  </hyperlinks>
  <printOptions horizontalCentered="1" gridLines="1"/>
  <pageMargins left="0.59055118110236227" right="0.59055118110236227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Footer>&amp;L&amp;"Arial,Standard"Datei aus der Excel-Sammlung XZ300 von Auvista&amp;R&amp;"Arial,Standard"© Auvista Verlag München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A1:J148"/>
  <sheetViews>
    <sheetView showGridLines="0" showRowColHeaders="0" zoomScale="115" workbookViewId="0">
      <pane ySplit="6" topLeftCell="A7" activePane="bottomLeft" state="frozenSplit"/>
      <selection pane="bottomLeft" activeCell="A7" sqref="A7"/>
    </sheetView>
  </sheetViews>
  <sheetFormatPr baseColWidth="10" defaultRowHeight="12.75" x14ac:dyDescent="0.2"/>
  <cols>
    <col min="1" max="1" width="11.42578125" style="42"/>
    <col min="2" max="2" width="1.5703125" style="42" customWidth="1"/>
    <col min="3" max="3" width="12" style="56" customWidth="1"/>
    <col min="4" max="4" width="3.28515625" style="42" customWidth="1"/>
    <col min="5" max="5" width="11.42578125" style="42"/>
    <col min="6" max="6" width="5.140625" style="42" customWidth="1"/>
    <col min="7" max="7" width="11.42578125" style="42"/>
    <col min="8" max="8" width="15.42578125" style="42" customWidth="1"/>
    <col min="9" max="9" width="11.42578125" style="42"/>
    <col min="10" max="10" width="13.5703125" style="42" customWidth="1"/>
    <col min="11" max="16384" width="11.42578125" style="42"/>
  </cols>
  <sheetData>
    <row r="1" spans="1:10" x14ac:dyDescent="0.2">
      <c r="A1" s="55" t="s">
        <v>0</v>
      </c>
    </row>
    <row r="2" spans="1:10" ht="6" customHeight="1" x14ac:dyDescent="0.2">
      <c r="B2" s="77"/>
      <c r="C2" s="237"/>
      <c r="D2" s="237"/>
      <c r="E2" s="237"/>
      <c r="F2" s="237"/>
      <c r="G2" s="237"/>
      <c r="H2" s="237"/>
      <c r="I2" s="237"/>
      <c r="J2" s="238"/>
    </row>
    <row r="3" spans="1:10" ht="19.5" x14ac:dyDescent="0.3">
      <c r="B3" s="239"/>
      <c r="C3" s="7" t="s">
        <v>227</v>
      </c>
      <c r="D3" s="7"/>
      <c r="E3" s="7"/>
      <c r="F3" s="7"/>
      <c r="G3" s="7"/>
      <c r="H3" s="7"/>
      <c r="I3" s="7"/>
      <c r="J3" s="240"/>
    </row>
    <row r="4" spans="1:10" x14ac:dyDescent="0.2">
      <c r="B4" s="241"/>
      <c r="C4" s="57"/>
      <c r="D4" s="57"/>
      <c r="E4" s="57"/>
      <c r="F4" s="57"/>
      <c r="G4" s="57"/>
      <c r="H4" s="57"/>
      <c r="I4" s="57"/>
      <c r="J4" s="242"/>
    </row>
    <row r="5" spans="1:10" x14ac:dyDescent="0.2">
      <c r="B5" s="241"/>
      <c r="C5" s="58" t="s">
        <v>1</v>
      </c>
      <c r="D5" s="57"/>
      <c r="E5" s="59" t="s">
        <v>7</v>
      </c>
      <c r="F5" s="57"/>
      <c r="G5" s="57"/>
      <c r="H5" s="57"/>
      <c r="I5" s="57"/>
      <c r="J5" s="242"/>
    </row>
    <row r="6" spans="1:10" x14ac:dyDescent="0.2">
      <c r="B6" s="243"/>
      <c r="C6" s="60"/>
      <c r="D6" s="60"/>
      <c r="E6" s="60"/>
      <c r="F6" s="60"/>
      <c r="G6" s="60"/>
      <c r="H6" s="60"/>
      <c r="I6" s="60"/>
      <c r="J6" s="244"/>
    </row>
    <row r="7" spans="1:10" x14ac:dyDescent="0.2">
      <c r="A7" s="55" t="s">
        <v>0</v>
      </c>
      <c r="B7" s="245"/>
      <c r="C7" s="61"/>
      <c r="D7" s="62"/>
      <c r="E7" s="61"/>
      <c r="F7" s="62"/>
      <c r="G7" s="62"/>
      <c r="H7" s="62"/>
      <c r="I7" s="62"/>
      <c r="J7" s="246"/>
    </row>
    <row r="8" spans="1:10" x14ac:dyDescent="0.2">
      <c r="B8" s="247"/>
      <c r="C8" s="61"/>
      <c r="D8" s="62"/>
      <c r="E8" s="62" t="s">
        <v>228</v>
      </c>
      <c r="F8" s="62"/>
      <c r="G8" s="62"/>
      <c r="H8" s="62"/>
      <c r="I8" s="62"/>
      <c r="J8" s="246"/>
    </row>
    <row r="9" spans="1:10" x14ac:dyDescent="0.2">
      <c r="B9" s="247"/>
      <c r="C9" s="61"/>
      <c r="D9" s="62"/>
      <c r="E9" s="62"/>
      <c r="F9" s="62"/>
      <c r="G9" s="62"/>
      <c r="H9" s="62"/>
      <c r="I9" s="62"/>
      <c r="J9" s="246"/>
    </row>
    <row r="10" spans="1:10" ht="18.75" x14ac:dyDescent="0.3">
      <c r="B10" s="247"/>
      <c r="C10" s="63" t="s">
        <v>38</v>
      </c>
      <c r="D10" s="62" t="s">
        <v>39</v>
      </c>
      <c r="E10" s="64" t="s">
        <v>229</v>
      </c>
      <c r="F10" s="62"/>
      <c r="G10" s="62"/>
      <c r="H10" s="62"/>
      <c r="I10" s="62"/>
      <c r="J10" s="246"/>
    </row>
    <row r="11" spans="1:10" x14ac:dyDescent="0.2">
      <c r="B11" s="247"/>
      <c r="C11" s="61"/>
      <c r="D11" s="62"/>
      <c r="E11" s="62" t="s">
        <v>40</v>
      </c>
      <c r="F11" s="62"/>
      <c r="G11" s="62"/>
      <c r="H11" s="62"/>
      <c r="I11" s="62"/>
      <c r="J11" s="246"/>
    </row>
    <row r="12" spans="1:10" x14ac:dyDescent="0.2">
      <c r="B12" s="247"/>
      <c r="C12" s="61"/>
      <c r="D12" s="62"/>
      <c r="E12" s="62" t="s">
        <v>41</v>
      </c>
      <c r="F12" s="62"/>
      <c r="G12" s="62"/>
      <c r="H12" s="62"/>
      <c r="I12" s="62"/>
      <c r="J12" s="246"/>
    </row>
    <row r="13" spans="1:10" x14ac:dyDescent="0.2">
      <c r="B13" s="247"/>
      <c r="C13" s="61"/>
      <c r="D13" s="62"/>
      <c r="E13" s="62" t="s">
        <v>42</v>
      </c>
      <c r="F13" s="62"/>
      <c r="G13" s="62"/>
      <c r="H13" s="62"/>
      <c r="I13" s="62"/>
      <c r="J13" s="246"/>
    </row>
    <row r="14" spans="1:10" x14ac:dyDescent="0.2">
      <c r="B14" s="247"/>
      <c r="C14" s="61"/>
      <c r="D14" s="62"/>
      <c r="E14" s="62"/>
      <c r="F14" s="62"/>
      <c r="G14" s="62"/>
      <c r="H14" s="62"/>
      <c r="I14" s="62"/>
      <c r="J14" s="246"/>
    </row>
    <row r="15" spans="1:10" x14ac:dyDescent="0.2">
      <c r="B15" s="247"/>
      <c r="C15" s="61"/>
      <c r="D15" s="62"/>
      <c r="E15" s="62" t="s">
        <v>43</v>
      </c>
      <c r="F15" s="62"/>
      <c r="G15" s="62"/>
      <c r="H15" s="62"/>
      <c r="I15" s="62"/>
      <c r="J15" s="246"/>
    </row>
    <row r="16" spans="1:10" x14ac:dyDescent="0.2">
      <c r="B16" s="247"/>
      <c r="C16" s="61"/>
      <c r="D16" s="62"/>
      <c r="E16" s="62" t="s">
        <v>44</v>
      </c>
      <c r="F16" s="62"/>
      <c r="G16" s="62"/>
      <c r="H16" s="62"/>
      <c r="I16" s="62"/>
      <c r="J16" s="246"/>
    </row>
    <row r="17" spans="2:10" x14ac:dyDescent="0.2">
      <c r="B17" s="247"/>
      <c r="C17" s="61"/>
      <c r="D17" s="62"/>
      <c r="E17" s="62" t="s">
        <v>45</v>
      </c>
      <c r="F17" s="62"/>
      <c r="G17" s="62"/>
      <c r="H17" s="62"/>
      <c r="I17" s="62"/>
      <c r="J17" s="246"/>
    </row>
    <row r="18" spans="2:10" x14ac:dyDescent="0.2">
      <c r="B18" s="247"/>
      <c r="C18" s="61"/>
      <c r="D18" s="62"/>
      <c r="E18" s="62" t="s">
        <v>46</v>
      </c>
      <c r="F18" s="62"/>
      <c r="G18" s="62"/>
      <c r="H18" s="62"/>
      <c r="I18" s="62"/>
      <c r="J18" s="246"/>
    </row>
    <row r="19" spans="2:10" x14ac:dyDescent="0.2">
      <c r="B19" s="247"/>
      <c r="C19" s="61"/>
      <c r="D19" s="62"/>
      <c r="E19" s="62" t="s">
        <v>47</v>
      </c>
      <c r="F19" s="62"/>
      <c r="G19" s="62"/>
      <c r="H19" s="62"/>
      <c r="I19" s="62"/>
      <c r="J19" s="246"/>
    </row>
    <row r="20" spans="2:10" x14ac:dyDescent="0.2">
      <c r="B20" s="247"/>
      <c r="C20" s="61"/>
      <c r="D20" s="62"/>
      <c r="E20" s="62" t="s">
        <v>48</v>
      </c>
      <c r="F20" s="62"/>
      <c r="G20" s="62"/>
      <c r="H20" s="62"/>
      <c r="I20" s="62"/>
      <c r="J20" s="246"/>
    </row>
    <row r="21" spans="2:10" x14ac:dyDescent="0.2">
      <c r="B21" s="247"/>
      <c r="C21" s="61"/>
      <c r="D21" s="62"/>
      <c r="E21" s="62"/>
      <c r="F21" s="62"/>
      <c r="G21" s="62"/>
      <c r="H21" s="62"/>
      <c r="I21" s="62"/>
      <c r="J21" s="246"/>
    </row>
    <row r="22" spans="2:10" x14ac:dyDescent="0.2">
      <c r="B22" s="247"/>
      <c r="C22" s="61"/>
      <c r="D22" s="62" t="s">
        <v>49</v>
      </c>
      <c r="E22" s="62" t="s">
        <v>230</v>
      </c>
      <c r="F22" s="62"/>
      <c r="G22" s="62"/>
      <c r="H22" s="62"/>
      <c r="I22" s="62"/>
      <c r="J22" s="246"/>
    </row>
    <row r="23" spans="2:10" x14ac:dyDescent="0.2">
      <c r="B23" s="247"/>
      <c r="C23" s="61"/>
      <c r="D23" s="62"/>
      <c r="E23" s="62"/>
      <c r="F23" s="62"/>
      <c r="G23" s="62"/>
      <c r="H23" s="62"/>
      <c r="I23" s="62"/>
      <c r="J23" s="246"/>
    </row>
    <row r="24" spans="2:10" x14ac:dyDescent="0.2">
      <c r="B24" s="247"/>
      <c r="C24" s="58" t="s">
        <v>1</v>
      </c>
      <c r="D24" s="62"/>
      <c r="E24" s="62" t="s">
        <v>50</v>
      </c>
      <c r="F24" s="62"/>
      <c r="G24" s="62"/>
      <c r="H24" s="62"/>
      <c r="I24" s="62"/>
      <c r="J24" s="246"/>
    </row>
    <row r="25" spans="2:10" x14ac:dyDescent="0.2">
      <c r="B25" s="247"/>
      <c r="C25" s="65"/>
      <c r="D25" s="62"/>
      <c r="E25" s="62" t="s">
        <v>51</v>
      </c>
      <c r="F25" s="62"/>
      <c r="G25" s="62"/>
      <c r="H25" s="62"/>
      <c r="I25" s="62"/>
      <c r="J25" s="246"/>
    </row>
    <row r="26" spans="2:10" x14ac:dyDescent="0.2">
      <c r="B26" s="247"/>
      <c r="C26" s="65"/>
      <c r="D26" s="62"/>
      <c r="E26" s="62"/>
      <c r="F26" s="62"/>
      <c r="G26" s="62"/>
      <c r="H26" s="62"/>
      <c r="I26" s="62"/>
      <c r="J26" s="246"/>
    </row>
    <row r="27" spans="2:10" x14ac:dyDescent="0.2">
      <c r="B27" s="247"/>
      <c r="C27" s="66" t="s">
        <v>7</v>
      </c>
      <c r="D27" s="62"/>
      <c r="E27" s="62" t="s">
        <v>52</v>
      </c>
      <c r="F27" s="62"/>
      <c r="G27" s="62"/>
      <c r="H27" s="62"/>
      <c r="I27" s="62"/>
      <c r="J27" s="246"/>
    </row>
    <row r="28" spans="2:10" x14ac:dyDescent="0.2">
      <c r="B28" s="247"/>
      <c r="C28" s="65"/>
      <c r="D28" s="62"/>
      <c r="E28" s="62"/>
      <c r="F28" s="62"/>
      <c r="G28" s="62"/>
      <c r="H28" s="62"/>
      <c r="I28" s="62"/>
      <c r="J28" s="246"/>
    </row>
    <row r="29" spans="2:10" x14ac:dyDescent="0.2">
      <c r="B29" s="247"/>
      <c r="C29" s="58" t="s">
        <v>8</v>
      </c>
      <c r="D29" s="62"/>
      <c r="E29" s="62" t="s">
        <v>53</v>
      </c>
      <c r="F29" s="62"/>
      <c r="G29" s="62"/>
      <c r="H29" s="62"/>
      <c r="I29" s="62"/>
      <c r="J29" s="246"/>
    </row>
    <row r="30" spans="2:10" x14ac:dyDescent="0.2">
      <c r="B30" s="247"/>
      <c r="C30" s="65"/>
      <c r="D30" s="62"/>
      <c r="E30" s="62" t="s">
        <v>54</v>
      </c>
      <c r="F30" s="62"/>
      <c r="G30" s="62"/>
      <c r="H30" s="62"/>
      <c r="I30" s="62"/>
      <c r="J30" s="246"/>
    </row>
    <row r="31" spans="2:10" x14ac:dyDescent="0.2">
      <c r="B31" s="247"/>
      <c r="C31" s="65"/>
      <c r="D31" s="62"/>
      <c r="E31" s="62" t="s">
        <v>55</v>
      </c>
      <c r="F31" s="62"/>
      <c r="G31" s="62"/>
      <c r="H31" s="62"/>
      <c r="I31" s="62"/>
      <c r="J31" s="246"/>
    </row>
    <row r="32" spans="2:10" x14ac:dyDescent="0.2">
      <c r="B32" s="247"/>
      <c r="C32" s="65"/>
      <c r="D32" s="62"/>
      <c r="E32" s="62" t="s">
        <v>56</v>
      </c>
      <c r="F32" s="62"/>
      <c r="G32" s="62"/>
      <c r="H32" s="62"/>
      <c r="I32" s="62"/>
      <c r="J32" s="246"/>
    </row>
    <row r="33" spans="2:10" x14ac:dyDescent="0.2">
      <c r="B33" s="247"/>
      <c r="C33" s="65"/>
      <c r="D33" s="62"/>
      <c r="E33" s="62"/>
      <c r="F33" s="62"/>
      <c r="G33" s="62"/>
      <c r="H33" s="62"/>
      <c r="I33" s="62"/>
      <c r="J33" s="246"/>
    </row>
    <row r="34" spans="2:10" ht="15" x14ac:dyDescent="0.25">
      <c r="B34" s="247"/>
      <c r="C34" s="67" t="s">
        <v>38</v>
      </c>
      <c r="D34" s="62"/>
      <c r="E34" s="42" t="s">
        <v>57</v>
      </c>
      <c r="G34" s="62"/>
      <c r="H34" s="62"/>
      <c r="I34" s="62"/>
      <c r="J34" s="246"/>
    </row>
    <row r="35" spans="2:10" x14ac:dyDescent="0.2">
      <c r="B35" s="247"/>
      <c r="C35" s="65" t="s">
        <v>58</v>
      </c>
      <c r="D35" s="62"/>
      <c r="E35" s="42" t="s">
        <v>59</v>
      </c>
      <c r="G35" s="62"/>
      <c r="H35" s="62"/>
      <c r="I35" s="62"/>
      <c r="J35" s="246"/>
    </row>
    <row r="36" spans="2:10" x14ac:dyDescent="0.2">
      <c r="B36" s="247"/>
      <c r="C36" s="65" t="s">
        <v>60</v>
      </c>
      <c r="D36" s="62"/>
      <c r="E36" s="42" t="s">
        <v>61</v>
      </c>
      <c r="G36" s="62"/>
      <c r="H36" s="62"/>
      <c r="I36" s="62"/>
      <c r="J36" s="246"/>
    </row>
    <row r="37" spans="2:10" x14ac:dyDescent="0.2">
      <c r="B37" s="247"/>
      <c r="C37" s="65" t="s">
        <v>62</v>
      </c>
      <c r="D37" s="62"/>
      <c r="E37" s="42" t="s">
        <v>63</v>
      </c>
      <c r="G37" s="62"/>
      <c r="H37" s="62"/>
      <c r="I37" s="62"/>
      <c r="J37" s="246"/>
    </row>
    <row r="38" spans="2:10" ht="15" x14ac:dyDescent="0.25">
      <c r="B38" s="247"/>
      <c r="C38" s="68"/>
      <c r="D38" s="62"/>
      <c r="E38" s="42" t="s">
        <v>64</v>
      </c>
      <c r="G38" s="62"/>
      <c r="H38" s="62"/>
      <c r="I38" s="62"/>
      <c r="J38" s="246"/>
    </row>
    <row r="39" spans="2:10" x14ac:dyDescent="0.2">
      <c r="B39" s="247"/>
      <c r="C39" s="63"/>
      <c r="D39" s="62"/>
      <c r="G39" s="62"/>
      <c r="H39" s="62"/>
      <c r="I39" s="62"/>
      <c r="J39" s="246"/>
    </row>
    <row r="40" spans="2:10" x14ac:dyDescent="0.2">
      <c r="B40" s="247"/>
      <c r="C40" s="63"/>
      <c r="D40" s="62"/>
      <c r="E40" s="42" t="s">
        <v>65</v>
      </c>
      <c r="G40" s="62"/>
      <c r="H40" s="62"/>
      <c r="I40" s="62"/>
      <c r="J40" s="246"/>
    </row>
    <row r="41" spans="2:10" x14ac:dyDescent="0.2">
      <c r="B41" s="247"/>
      <c r="C41" s="63"/>
      <c r="D41" s="62"/>
      <c r="F41" s="42" t="s">
        <v>66</v>
      </c>
      <c r="G41" s="62"/>
      <c r="H41" s="62"/>
      <c r="I41" s="62"/>
      <c r="J41" s="246"/>
    </row>
    <row r="42" spans="2:10" x14ac:dyDescent="0.2">
      <c r="B42" s="247"/>
      <c r="C42" s="63"/>
      <c r="D42" s="62"/>
      <c r="F42" s="42" t="s">
        <v>67</v>
      </c>
      <c r="G42" s="62"/>
      <c r="H42" s="62"/>
      <c r="I42" s="62"/>
      <c r="J42" s="246"/>
    </row>
    <row r="43" spans="2:10" x14ac:dyDescent="0.2">
      <c r="B43" s="247"/>
      <c r="C43" s="63"/>
      <c r="D43" s="62"/>
      <c r="G43" s="62"/>
      <c r="H43" s="62"/>
      <c r="I43" s="62"/>
      <c r="J43" s="246"/>
    </row>
    <row r="44" spans="2:10" x14ac:dyDescent="0.2">
      <c r="B44" s="247"/>
      <c r="C44" s="63"/>
      <c r="D44" s="62"/>
      <c r="E44" s="62" t="s">
        <v>68</v>
      </c>
      <c r="F44" s="62" t="s">
        <v>69</v>
      </c>
      <c r="G44" s="62"/>
      <c r="H44" s="62"/>
      <c r="I44" s="62"/>
      <c r="J44" s="246"/>
    </row>
    <row r="45" spans="2:10" x14ac:dyDescent="0.2">
      <c r="B45" s="247"/>
      <c r="C45" s="63"/>
      <c r="D45" s="62"/>
      <c r="E45" s="62"/>
      <c r="F45" s="62" t="s">
        <v>70</v>
      </c>
      <c r="G45" s="62"/>
      <c r="H45" s="62"/>
      <c r="I45" s="62"/>
      <c r="J45" s="246"/>
    </row>
    <row r="46" spans="2:10" x14ac:dyDescent="0.2">
      <c r="B46" s="247"/>
      <c r="C46" s="63"/>
      <c r="D46" s="62"/>
      <c r="E46" s="62"/>
      <c r="F46" s="62" t="s">
        <v>183</v>
      </c>
      <c r="G46" s="62"/>
      <c r="H46" s="62"/>
      <c r="I46" s="62"/>
      <c r="J46" s="246"/>
    </row>
    <row r="47" spans="2:10" x14ac:dyDescent="0.2">
      <c r="B47" s="247"/>
      <c r="C47" s="63"/>
      <c r="D47" s="62"/>
      <c r="E47" s="62"/>
      <c r="F47" s="62" t="s">
        <v>184</v>
      </c>
      <c r="G47" s="62"/>
      <c r="H47" s="62"/>
      <c r="I47" s="62"/>
      <c r="J47" s="246"/>
    </row>
    <row r="48" spans="2:10" x14ac:dyDescent="0.2">
      <c r="B48" s="247"/>
      <c r="C48" s="63"/>
      <c r="D48" s="62"/>
      <c r="E48" s="62"/>
      <c r="F48" s="62"/>
      <c r="G48" s="62"/>
      <c r="H48" s="62"/>
      <c r="I48" s="62"/>
      <c r="J48" s="246"/>
    </row>
    <row r="49" spans="2:10" x14ac:dyDescent="0.2">
      <c r="B49" s="247"/>
      <c r="C49" s="63"/>
      <c r="D49" s="62"/>
      <c r="E49" s="62" t="s">
        <v>71</v>
      </c>
      <c r="F49" s="62" t="s">
        <v>72</v>
      </c>
      <c r="G49" s="62"/>
      <c r="H49" s="62"/>
      <c r="I49" s="62"/>
      <c r="J49" s="246"/>
    </row>
    <row r="50" spans="2:10" x14ac:dyDescent="0.2">
      <c r="B50" s="247"/>
      <c r="C50" s="63"/>
      <c r="D50" s="62"/>
      <c r="E50" s="62"/>
      <c r="F50" s="62" t="s">
        <v>73</v>
      </c>
      <c r="G50" s="62"/>
      <c r="H50" s="62"/>
      <c r="I50" s="62"/>
      <c r="J50" s="246"/>
    </row>
    <row r="51" spans="2:10" x14ac:dyDescent="0.2">
      <c r="B51" s="247"/>
      <c r="C51" s="42"/>
      <c r="D51" s="62"/>
      <c r="E51" s="62"/>
      <c r="F51" s="62" t="s">
        <v>74</v>
      </c>
      <c r="H51" s="62"/>
      <c r="I51" s="62"/>
      <c r="J51" s="246"/>
    </row>
    <row r="52" spans="2:10" x14ac:dyDescent="0.2">
      <c r="B52" s="247"/>
      <c r="C52" s="42"/>
      <c r="D52" s="62"/>
      <c r="E52" s="62"/>
      <c r="F52" s="62" t="s">
        <v>75</v>
      </c>
      <c r="H52" s="62"/>
      <c r="I52" s="62"/>
      <c r="J52" s="246"/>
    </row>
    <row r="53" spans="2:10" x14ac:dyDescent="0.2">
      <c r="B53" s="247"/>
      <c r="C53" s="42"/>
      <c r="D53" s="62"/>
      <c r="E53" s="62"/>
      <c r="F53" s="62" t="s">
        <v>76</v>
      </c>
      <c r="H53" s="62"/>
      <c r="I53" s="62"/>
      <c r="J53" s="246"/>
    </row>
    <row r="54" spans="2:10" x14ac:dyDescent="0.2">
      <c r="B54" s="247"/>
      <c r="C54" s="42"/>
      <c r="D54" s="62"/>
      <c r="E54" s="62"/>
      <c r="F54" s="62"/>
      <c r="H54" s="62"/>
      <c r="I54" s="62"/>
      <c r="J54" s="246"/>
    </row>
    <row r="55" spans="2:10" x14ac:dyDescent="0.2">
      <c r="B55" s="247"/>
      <c r="C55" s="42"/>
      <c r="D55" s="62"/>
      <c r="E55" s="62" t="s">
        <v>10</v>
      </c>
      <c r="F55" s="62" t="s">
        <v>77</v>
      </c>
      <c r="H55" s="62"/>
      <c r="I55" s="62"/>
      <c r="J55" s="246"/>
    </row>
    <row r="56" spans="2:10" x14ac:dyDescent="0.2">
      <c r="B56" s="247"/>
      <c r="C56" s="65"/>
      <c r="D56" s="62"/>
      <c r="E56" s="62"/>
      <c r="F56" s="62" t="s">
        <v>78</v>
      </c>
      <c r="G56" s="62"/>
      <c r="H56" s="62"/>
      <c r="I56" s="62"/>
      <c r="J56" s="246"/>
    </row>
    <row r="57" spans="2:10" x14ac:dyDescent="0.2">
      <c r="B57" s="247"/>
      <c r="C57" s="65"/>
      <c r="D57" s="62"/>
      <c r="E57" s="62"/>
      <c r="F57" s="62"/>
      <c r="G57" s="62"/>
      <c r="H57" s="62"/>
      <c r="I57" s="62"/>
      <c r="J57" s="246"/>
    </row>
    <row r="58" spans="2:10" x14ac:dyDescent="0.2">
      <c r="B58" s="247"/>
      <c r="C58" s="65"/>
      <c r="D58" s="62"/>
      <c r="E58" s="62" t="s">
        <v>79</v>
      </c>
      <c r="F58" s="62" t="s">
        <v>80</v>
      </c>
      <c r="G58" s="62"/>
      <c r="H58" s="62"/>
      <c r="I58" s="62"/>
      <c r="J58" s="246"/>
    </row>
    <row r="59" spans="2:10" x14ac:dyDescent="0.2">
      <c r="B59" s="247"/>
      <c r="C59" s="65"/>
      <c r="D59" s="62"/>
      <c r="G59" s="62"/>
      <c r="H59" s="62"/>
      <c r="I59" s="62"/>
      <c r="J59" s="246"/>
    </row>
    <row r="60" spans="2:10" x14ac:dyDescent="0.2">
      <c r="B60" s="247"/>
      <c r="C60" s="65"/>
      <c r="D60" s="62"/>
      <c r="E60" s="42" t="s">
        <v>81</v>
      </c>
      <c r="F60" s="62" t="s">
        <v>82</v>
      </c>
      <c r="G60" s="62"/>
      <c r="H60" s="62"/>
      <c r="I60" s="62"/>
      <c r="J60" s="246"/>
    </row>
    <row r="61" spans="2:10" x14ac:dyDescent="0.2">
      <c r="B61" s="247"/>
      <c r="C61" s="65"/>
      <c r="D61" s="62"/>
      <c r="G61" s="62"/>
      <c r="H61" s="62"/>
      <c r="I61" s="62"/>
      <c r="J61" s="246"/>
    </row>
    <row r="62" spans="2:10" x14ac:dyDescent="0.2">
      <c r="B62" s="247"/>
      <c r="C62" s="65"/>
      <c r="D62" s="62"/>
      <c r="E62" s="42" t="s">
        <v>83</v>
      </c>
      <c r="F62" s="42" t="s">
        <v>84</v>
      </c>
      <c r="G62" s="62"/>
      <c r="H62" s="62"/>
      <c r="I62" s="62"/>
      <c r="J62" s="246"/>
    </row>
    <row r="63" spans="2:10" x14ac:dyDescent="0.2">
      <c r="B63" s="247"/>
      <c r="C63" s="65"/>
      <c r="D63" s="62"/>
      <c r="G63" s="62"/>
      <c r="H63" s="62"/>
      <c r="I63" s="62"/>
      <c r="J63" s="246"/>
    </row>
    <row r="64" spans="2:10" x14ac:dyDescent="0.2">
      <c r="B64" s="247"/>
      <c r="C64" s="65"/>
      <c r="D64" s="62"/>
      <c r="E64" s="42" t="s">
        <v>85</v>
      </c>
      <c r="F64" s="42" t="s">
        <v>86</v>
      </c>
      <c r="G64" s="62"/>
      <c r="H64" s="62"/>
      <c r="I64" s="62"/>
      <c r="J64" s="246"/>
    </row>
    <row r="65" spans="2:10" x14ac:dyDescent="0.2">
      <c r="B65" s="247"/>
      <c r="C65" s="65"/>
      <c r="D65" s="62"/>
      <c r="E65" s="42" t="s">
        <v>87</v>
      </c>
      <c r="F65" s="42" t="s">
        <v>88</v>
      </c>
      <c r="G65" s="62"/>
      <c r="H65" s="62"/>
      <c r="I65" s="62"/>
      <c r="J65" s="246"/>
    </row>
    <row r="66" spans="2:10" x14ac:dyDescent="0.2">
      <c r="B66" s="247"/>
      <c r="C66" s="65"/>
      <c r="D66" s="62"/>
      <c r="E66" s="42" t="s">
        <v>89</v>
      </c>
      <c r="F66" s="42" t="s">
        <v>90</v>
      </c>
      <c r="G66" s="62"/>
      <c r="H66" s="62"/>
      <c r="I66" s="62"/>
      <c r="J66" s="246"/>
    </row>
    <row r="67" spans="2:10" x14ac:dyDescent="0.2">
      <c r="B67" s="247"/>
      <c r="C67" s="65"/>
      <c r="D67" s="62"/>
      <c r="E67" s="62"/>
      <c r="F67" s="62" t="s">
        <v>91</v>
      </c>
      <c r="G67" s="62"/>
      <c r="H67" s="62"/>
      <c r="I67" s="62"/>
      <c r="J67" s="246"/>
    </row>
    <row r="68" spans="2:10" x14ac:dyDescent="0.2">
      <c r="B68" s="247"/>
      <c r="C68" s="65"/>
      <c r="D68" s="62"/>
      <c r="E68" s="62"/>
      <c r="F68" s="62"/>
      <c r="G68" s="62"/>
      <c r="H68" s="62"/>
      <c r="I68" s="62"/>
      <c r="J68" s="246"/>
    </row>
    <row r="69" spans="2:10" x14ac:dyDescent="0.2">
      <c r="B69" s="247"/>
      <c r="C69" s="65"/>
      <c r="D69" s="62"/>
      <c r="E69" s="69"/>
      <c r="F69" s="62" t="s">
        <v>185</v>
      </c>
      <c r="G69" s="62"/>
      <c r="H69" s="62"/>
      <c r="I69" s="62"/>
      <c r="J69" s="246"/>
    </row>
    <row r="70" spans="2:10" x14ac:dyDescent="0.2">
      <c r="B70" s="247"/>
      <c r="C70" s="65"/>
      <c r="D70" s="62"/>
      <c r="E70" s="62"/>
      <c r="F70" s="62" t="s">
        <v>186</v>
      </c>
      <c r="G70" s="62"/>
      <c r="H70" s="62"/>
      <c r="I70" s="62"/>
      <c r="J70" s="246"/>
    </row>
    <row r="71" spans="2:10" x14ac:dyDescent="0.2">
      <c r="B71" s="247"/>
      <c r="C71" s="65"/>
      <c r="D71" s="62"/>
      <c r="E71" s="62"/>
      <c r="F71" s="62" t="s">
        <v>187</v>
      </c>
      <c r="G71" s="62"/>
      <c r="H71" s="62"/>
      <c r="I71" s="62"/>
      <c r="J71" s="246"/>
    </row>
    <row r="72" spans="2:10" x14ac:dyDescent="0.2">
      <c r="B72" s="247"/>
      <c r="C72" s="65"/>
      <c r="D72" s="62"/>
      <c r="E72" s="62"/>
      <c r="F72" s="62"/>
      <c r="G72" s="62"/>
      <c r="H72" s="62"/>
      <c r="I72" s="62"/>
      <c r="J72" s="246"/>
    </row>
    <row r="73" spans="2:10" x14ac:dyDescent="0.2">
      <c r="B73" s="247"/>
      <c r="C73" s="65"/>
      <c r="D73" s="62"/>
      <c r="E73" s="62"/>
      <c r="F73" s="62" t="s">
        <v>92</v>
      </c>
      <c r="G73" s="62"/>
      <c r="H73" s="62"/>
      <c r="I73" s="62"/>
      <c r="J73" s="246"/>
    </row>
    <row r="74" spans="2:10" x14ac:dyDescent="0.2">
      <c r="B74" s="247"/>
      <c r="C74" s="65"/>
      <c r="D74" s="62"/>
      <c r="E74" s="62"/>
      <c r="F74" s="62"/>
      <c r="G74" s="62"/>
      <c r="H74" s="62"/>
      <c r="I74" s="62"/>
      <c r="J74" s="246"/>
    </row>
    <row r="75" spans="2:10" x14ac:dyDescent="0.2">
      <c r="B75" s="247"/>
      <c r="C75" s="65"/>
      <c r="D75" s="62"/>
      <c r="E75" s="62" t="s">
        <v>93</v>
      </c>
      <c r="F75" s="62"/>
      <c r="G75" s="62"/>
      <c r="H75" s="62"/>
      <c r="I75" s="62"/>
      <c r="J75" s="246"/>
    </row>
    <row r="76" spans="2:10" x14ac:dyDescent="0.2">
      <c r="B76" s="247"/>
      <c r="C76" s="65"/>
      <c r="D76" s="62"/>
      <c r="E76" s="62" t="s">
        <v>94</v>
      </c>
      <c r="F76" s="62"/>
      <c r="G76" s="62"/>
      <c r="H76" s="62"/>
      <c r="I76" s="62"/>
      <c r="J76" s="246"/>
    </row>
    <row r="77" spans="2:10" x14ac:dyDescent="0.2">
      <c r="B77" s="247"/>
      <c r="C77" s="65"/>
      <c r="D77" s="62"/>
      <c r="E77" s="62" t="s">
        <v>95</v>
      </c>
      <c r="F77" s="62"/>
      <c r="G77" s="62"/>
      <c r="H77" s="62"/>
      <c r="I77" s="62"/>
      <c r="J77" s="246"/>
    </row>
    <row r="78" spans="2:10" x14ac:dyDescent="0.2">
      <c r="B78" s="247"/>
      <c r="C78" s="65"/>
      <c r="D78" s="62"/>
      <c r="E78" s="62"/>
      <c r="F78" s="62"/>
      <c r="G78" s="62"/>
      <c r="H78" s="62"/>
      <c r="I78" s="62"/>
      <c r="J78" s="246"/>
    </row>
    <row r="79" spans="2:10" x14ac:dyDescent="0.2">
      <c r="B79" s="247"/>
      <c r="C79" s="65"/>
      <c r="D79" s="62" t="s">
        <v>96</v>
      </c>
      <c r="E79" s="62"/>
      <c r="F79" s="62"/>
      <c r="G79" s="62"/>
      <c r="H79" s="62"/>
      <c r="I79" s="62"/>
      <c r="J79" s="246"/>
    </row>
    <row r="80" spans="2:10" x14ac:dyDescent="0.2">
      <c r="B80" s="247"/>
      <c r="C80" s="65"/>
      <c r="D80" s="62"/>
      <c r="E80" s="62"/>
      <c r="F80" s="62"/>
      <c r="G80" s="62"/>
      <c r="H80" s="62"/>
      <c r="I80" s="62"/>
      <c r="J80" s="246"/>
    </row>
    <row r="81" spans="2:10" x14ac:dyDescent="0.2">
      <c r="B81" s="247"/>
      <c r="C81" s="65"/>
      <c r="D81" s="62"/>
      <c r="E81" s="62" t="s">
        <v>97</v>
      </c>
      <c r="F81" s="62"/>
      <c r="G81" s="62"/>
      <c r="H81" s="62"/>
      <c r="I81" s="62"/>
      <c r="J81" s="246"/>
    </row>
    <row r="82" spans="2:10" x14ac:dyDescent="0.2">
      <c r="B82" s="247"/>
      <c r="C82" s="65"/>
      <c r="D82" s="62"/>
      <c r="E82" s="62"/>
      <c r="F82" s="62" t="s">
        <v>98</v>
      </c>
      <c r="G82" s="62"/>
      <c r="H82" s="62"/>
      <c r="I82" s="62"/>
      <c r="J82" s="246"/>
    </row>
    <row r="83" spans="2:10" x14ac:dyDescent="0.2">
      <c r="B83" s="247"/>
      <c r="C83" s="65"/>
      <c r="D83" s="62"/>
      <c r="E83" s="62"/>
      <c r="F83" s="62" t="s">
        <v>99</v>
      </c>
      <c r="G83" s="62"/>
      <c r="H83" s="62"/>
      <c r="I83" s="62"/>
      <c r="J83" s="246"/>
    </row>
    <row r="84" spans="2:10" x14ac:dyDescent="0.2">
      <c r="B84" s="247"/>
      <c r="C84" s="65"/>
      <c r="D84" s="62"/>
      <c r="E84" s="62"/>
      <c r="F84" s="62" t="s">
        <v>100</v>
      </c>
      <c r="G84" s="62"/>
      <c r="H84" s="62"/>
      <c r="I84" s="62"/>
      <c r="J84" s="246"/>
    </row>
    <row r="85" spans="2:10" x14ac:dyDescent="0.2">
      <c r="B85" s="247"/>
      <c r="C85" s="65"/>
      <c r="D85" s="62"/>
      <c r="E85" s="62"/>
      <c r="F85" s="62"/>
      <c r="G85" s="62"/>
      <c r="H85" s="62"/>
      <c r="I85" s="62"/>
      <c r="J85" s="246"/>
    </row>
    <row r="86" spans="2:10" x14ac:dyDescent="0.2">
      <c r="B86" s="247"/>
      <c r="C86" s="65"/>
      <c r="D86" s="62"/>
      <c r="E86" s="62" t="s">
        <v>101</v>
      </c>
      <c r="F86" s="62"/>
      <c r="G86" s="62"/>
      <c r="H86" s="62"/>
      <c r="I86" s="62"/>
      <c r="J86" s="246"/>
    </row>
    <row r="87" spans="2:10" x14ac:dyDescent="0.2">
      <c r="B87" s="247"/>
      <c r="C87" s="65"/>
      <c r="D87" s="62"/>
      <c r="E87" s="62"/>
      <c r="F87" s="62" t="s">
        <v>102</v>
      </c>
      <c r="G87" s="62"/>
      <c r="H87" s="62"/>
      <c r="I87" s="62"/>
      <c r="J87" s="246"/>
    </row>
    <row r="88" spans="2:10" x14ac:dyDescent="0.2">
      <c r="B88" s="247"/>
      <c r="C88" s="65"/>
      <c r="D88" s="62"/>
      <c r="E88" s="62"/>
      <c r="F88" s="62" t="s">
        <v>103</v>
      </c>
      <c r="G88" s="62"/>
      <c r="H88" s="62"/>
      <c r="I88" s="62"/>
      <c r="J88" s="246"/>
    </row>
    <row r="89" spans="2:10" x14ac:dyDescent="0.2">
      <c r="B89" s="247"/>
      <c r="C89" s="65"/>
      <c r="D89" s="62"/>
      <c r="E89" s="62"/>
      <c r="F89" s="62"/>
      <c r="G89" s="62"/>
      <c r="H89" s="62"/>
      <c r="I89" s="62"/>
      <c r="J89" s="246"/>
    </row>
    <row r="90" spans="2:10" x14ac:dyDescent="0.2">
      <c r="B90" s="247"/>
      <c r="C90" s="65"/>
      <c r="D90" s="62" t="s">
        <v>104</v>
      </c>
      <c r="E90" s="62"/>
      <c r="F90" s="62"/>
      <c r="G90" s="62"/>
      <c r="H90" s="62"/>
      <c r="I90" s="62"/>
      <c r="J90" s="246"/>
    </row>
    <row r="91" spans="2:10" x14ac:dyDescent="0.2">
      <c r="B91" s="247"/>
      <c r="C91" s="65"/>
      <c r="D91" s="62"/>
      <c r="E91" s="62" t="s">
        <v>105</v>
      </c>
      <c r="F91" s="62"/>
      <c r="G91" s="62"/>
      <c r="H91" s="62"/>
      <c r="I91" s="62"/>
      <c r="J91" s="246"/>
    </row>
    <row r="92" spans="2:10" x14ac:dyDescent="0.2">
      <c r="B92" s="247"/>
      <c r="C92" s="65"/>
      <c r="D92" s="62"/>
      <c r="E92" s="62"/>
      <c r="F92" s="62" t="s">
        <v>106</v>
      </c>
      <c r="G92" s="62"/>
      <c r="H92" s="62"/>
      <c r="I92" s="62"/>
      <c r="J92" s="246"/>
    </row>
    <row r="93" spans="2:10" x14ac:dyDescent="0.2">
      <c r="B93" s="247"/>
      <c r="C93" s="65"/>
      <c r="D93" s="62"/>
      <c r="E93" s="62"/>
      <c r="F93" s="62" t="s">
        <v>107</v>
      </c>
      <c r="G93" s="62"/>
      <c r="H93" s="62"/>
      <c r="I93" s="62"/>
      <c r="J93" s="246"/>
    </row>
    <row r="94" spans="2:10" x14ac:dyDescent="0.2">
      <c r="B94" s="247"/>
      <c r="C94" s="65"/>
      <c r="D94" s="62"/>
      <c r="E94" s="62"/>
      <c r="F94" s="62"/>
      <c r="G94" s="62"/>
      <c r="H94" s="62"/>
      <c r="I94" s="62"/>
      <c r="J94" s="246"/>
    </row>
    <row r="95" spans="2:10" x14ac:dyDescent="0.2">
      <c r="B95" s="247"/>
      <c r="C95" s="65"/>
      <c r="D95" s="62"/>
      <c r="E95" s="62" t="s">
        <v>108</v>
      </c>
      <c r="F95" s="62"/>
      <c r="G95" s="62"/>
      <c r="H95" s="62"/>
      <c r="I95" s="62"/>
      <c r="J95" s="246"/>
    </row>
    <row r="96" spans="2:10" x14ac:dyDescent="0.2">
      <c r="B96" s="247"/>
      <c r="C96" s="65"/>
      <c r="D96" s="62"/>
      <c r="E96" s="62"/>
      <c r="F96" s="62" t="s">
        <v>109</v>
      </c>
      <c r="G96" s="62"/>
      <c r="H96" s="62"/>
      <c r="I96" s="62"/>
      <c r="J96" s="246"/>
    </row>
    <row r="97" spans="2:10" x14ac:dyDescent="0.2">
      <c r="B97" s="247"/>
      <c r="C97" s="65"/>
      <c r="D97" s="62"/>
      <c r="E97" s="62"/>
      <c r="F97" s="62"/>
      <c r="G97" s="62"/>
      <c r="H97" s="62"/>
      <c r="I97" s="62"/>
      <c r="J97" s="246"/>
    </row>
    <row r="98" spans="2:10" x14ac:dyDescent="0.2">
      <c r="B98" s="247"/>
      <c r="C98" s="65"/>
      <c r="D98" s="62"/>
      <c r="E98" s="62" t="s">
        <v>110</v>
      </c>
      <c r="F98" s="62"/>
      <c r="G98" s="62"/>
      <c r="H98" s="62"/>
      <c r="I98" s="62"/>
      <c r="J98" s="246"/>
    </row>
    <row r="99" spans="2:10" x14ac:dyDescent="0.2">
      <c r="B99" s="247"/>
      <c r="C99" s="65"/>
      <c r="D99" s="62"/>
      <c r="E99" s="62"/>
      <c r="F99" s="62" t="s">
        <v>111</v>
      </c>
      <c r="G99" s="62"/>
      <c r="H99" s="62"/>
      <c r="I99" s="62"/>
      <c r="J99" s="246"/>
    </row>
    <row r="100" spans="2:10" x14ac:dyDescent="0.2">
      <c r="B100" s="247"/>
      <c r="C100" s="65"/>
      <c r="D100" s="62"/>
      <c r="E100" s="62"/>
      <c r="F100" s="62" t="s">
        <v>112</v>
      </c>
      <c r="G100" s="62"/>
      <c r="H100" s="62"/>
      <c r="I100" s="62"/>
      <c r="J100" s="246"/>
    </row>
    <row r="101" spans="2:10" x14ac:dyDescent="0.2">
      <c r="B101" s="247"/>
      <c r="C101" s="65"/>
      <c r="D101" s="62"/>
      <c r="E101" s="62"/>
      <c r="F101" s="62"/>
      <c r="G101" s="62"/>
      <c r="H101" s="62"/>
      <c r="I101" s="62"/>
      <c r="J101" s="246"/>
    </row>
    <row r="102" spans="2:10" x14ac:dyDescent="0.2">
      <c r="B102" s="247"/>
      <c r="C102" s="65"/>
      <c r="D102" s="62"/>
      <c r="E102" s="62" t="s">
        <v>113</v>
      </c>
      <c r="F102" s="62"/>
      <c r="G102" s="62"/>
      <c r="H102" s="62"/>
      <c r="I102" s="62"/>
      <c r="J102" s="246"/>
    </row>
    <row r="103" spans="2:10" x14ac:dyDescent="0.2">
      <c r="B103" s="247"/>
      <c r="C103" s="65"/>
      <c r="D103" s="62"/>
      <c r="E103" s="62"/>
      <c r="F103" s="62" t="s">
        <v>114</v>
      </c>
      <c r="G103" s="62"/>
      <c r="H103" s="62"/>
      <c r="I103" s="62"/>
      <c r="J103" s="246"/>
    </row>
    <row r="104" spans="2:10" x14ac:dyDescent="0.2">
      <c r="B104" s="247"/>
      <c r="C104" s="65"/>
      <c r="D104" s="62"/>
      <c r="E104" s="62"/>
      <c r="F104" s="62"/>
      <c r="G104" s="62"/>
      <c r="H104" s="62"/>
      <c r="I104" s="62"/>
      <c r="J104" s="246"/>
    </row>
    <row r="105" spans="2:10" x14ac:dyDescent="0.2">
      <c r="B105" s="247"/>
      <c r="C105" s="65"/>
      <c r="D105" s="62"/>
      <c r="E105" s="62"/>
      <c r="F105" s="62"/>
      <c r="G105" s="62"/>
      <c r="H105" s="62"/>
      <c r="I105" s="62"/>
      <c r="J105" s="246"/>
    </row>
    <row r="106" spans="2:10" x14ac:dyDescent="0.2">
      <c r="B106" s="247"/>
      <c r="C106" s="65"/>
      <c r="D106" s="62"/>
      <c r="E106" s="62"/>
      <c r="F106" s="62"/>
      <c r="G106" s="62"/>
      <c r="H106" s="62"/>
      <c r="I106" s="62"/>
      <c r="J106" s="246"/>
    </row>
    <row r="107" spans="2:10" x14ac:dyDescent="0.2">
      <c r="B107" s="247"/>
      <c r="C107" s="65"/>
      <c r="D107" s="62"/>
      <c r="E107" s="62" t="s">
        <v>115</v>
      </c>
      <c r="F107" s="62"/>
      <c r="G107" s="62"/>
      <c r="H107" s="62"/>
      <c r="I107" s="62"/>
      <c r="J107" s="246"/>
    </row>
    <row r="108" spans="2:10" x14ac:dyDescent="0.2">
      <c r="B108" s="247"/>
      <c r="C108" s="65"/>
      <c r="D108" s="62"/>
      <c r="E108" s="62"/>
      <c r="F108" s="62" t="s">
        <v>116</v>
      </c>
      <c r="G108" s="62"/>
      <c r="H108" s="62"/>
      <c r="I108" s="62"/>
      <c r="J108" s="246"/>
    </row>
    <row r="109" spans="2:10" x14ac:dyDescent="0.2">
      <c r="B109" s="247"/>
      <c r="C109" s="65"/>
      <c r="D109" s="62"/>
      <c r="E109" s="62"/>
      <c r="F109" s="62"/>
      <c r="G109" s="62"/>
      <c r="H109" s="62"/>
      <c r="I109" s="62"/>
      <c r="J109" s="246"/>
    </row>
    <row r="110" spans="2:10" x14ac:dyDescent="0.2">
      <c r="B110" s="247"/>
      <c r="C110" s="70" t="s">
        <v>117</v>
      </c>
      <c r="D110" s="62"/>
      <c r="E110" s="62" t="s">
        <v>118</v>
      </c>
      <c r="F110" s="62"/>
      <c r="G110" s="62"/>
      <c r="H110" s="62"/>
      <c r="I110" s="62"/>
      <c r="J110" s="246"/>
    </row>
    <row r="111" spans="2:10" x14ac:dyDescent="0.2">
      <c r="B111" s="247"/>
      <c r="C111" s="65"/>
      <c r="D111" s="62"/>
      <c r="E111" s="62" t="s">
        <v>218</v>
      </c>
      <c r="F111" s="62"/>
      <c r="G111" s="62"/>
      <c r="H111" s="62"/>
      <c r="I111" s="62"/>
      <c r="J111" s="246"/>
    </row>
    <row r="112" spans="2:10" x14ac:dyDescent="0.2">
      <c r="B112" s="247"/>
      <c r="C112" s="65"/>
      <c r="D112" s="62"/>
      <c r="E112" s="62" t="s">
        <v>219</v>
      </c>
      <c r="F112" s="62"/>
      <c r="G112" s="62"/>
      <c r="H112" s="62"/>
      <c r="I112" s="62"/>
      <c r="J112" s="246"/>
    </row>
    <row r="113" spans="2:10" x14ac:dyDescent="0.2">
      <c r="B113" s="247"/>
      <c r="C113" s="65"/>
      <c r="D113" s="62"/>
      <c r="E113" s="62"/>
      <c r="F113" s="62"/>
      <c r="G113" s="62"/>
      <c r="H113" s="62"/>
      <c r="I113" s="62"/>
      <c r="J113" s="246"/>
    </row>
    <row r="114" spans="2:10" x14ac:dyDescent="0.2">
      <c r="B114" s="247"/>
      <c r="C114" s="65"/>
      <c r="D114" s="62"/>
      <c r="E114" s="62" t="s">
        <v>119</v>
      </c>
      <c r="F114" s="62"/>
      <c r="G114" s="62"/>
      <c r="H114" s="62"/>
      <c r="I114" s="62"/>
      <c r="J114" s="246"/>
    </row>
    <row r="115" spans="2:10" x14ac:dyDescent="0.2">
      <c r="B115" s="247"/>
      <c r="C115" s="65"/>
      <c r="D115" s="62"/>
      <c r="E115" s="62" t="s">
        <v>120</v>
      </c>
      <c r="F115" s="62"/>
      <c r="G115" s="62"/>
      <c r="H115" s="62"/>
      <c r="I115" s="62"/>
      <c r="J115" s="246"/>
    </row>
    <row r="116" spans="2:10" x14ac:dyDescent="0.2">
      <c r="B116" s="247"/>
      <c r="C116" s="65"/>
      <c r="D116" s="62"/>
      <c r="E116" s="62" t="s">
        <v>121</v>
      </c>
      <c r="F116" s="62"/>
      <c r="G116" s="62"/>
      <c r="H116" s="62"/>
      <c r="I116" s="62"/>
      <c r="J116" s="246"/>
    </row>
    <row r="117" spans="2:10" x14ac:dyDescent="0.2">
      <c r="B117" s="247"/>
      <c r="C117" s="65"/>
      <c r="D117" s="62"/>
      <c r="E117" s="62"/>
      <c r="F117" s="62"/>
      <c r="G117" s="62"/>
      <c r="H117" s="62"/>
      <c r="I117" s="62"/>
      <c r="J117" s="246"/>
    </row>
    <row r="118" spans="2:10" x14ac:dyDescent="0.2">
      <c r="B118" s="247"/>
      <c r="C118" s="58" t="s">
        <v>9</v>
      </c>
      <c r="D118" s="71"/>
      <c r="E118" s="72" t="s">
        <v>122</v>
      </c>
      <c r="F118" s="72"/>
      <c r="G118" s="72"/>
      <c r="H118" s="72"/>
      <c r="I118" s="62"/>
      <c r="J118" s="246"/>
    </row>
    <row r="119" spans="2:10" x14ac:dyDescent="0.2">
      <c r="B119" s="247"/>
      <c r="C119" s="65"/>
      <c r="D119" s="71"/>
      <c r="E119" s="72" t="s">
        <v>123</v>
      </c>
      <c r="F119" s="72"/>
      <c r="G119" s="72"/>
      <c r="H119" s="72"/>
      <c r="I119" s="62"/>
      <c r="J119" s="246"/>
    </row>
    <row r="120" spans="2:10" x14ac:dyDescent="0.2">
      <c r="B120" s="247"/>
      <c r="C120" s="65"/>
      <c r="D120" s="72"/>
      <c r="E120" s="72"/>
      <c r="F120" s="72"/>
      <c r="G120" s="72"/>
      <c r="H120" s="72"/>
      <c r="I120" s="62"/>
      <c r="J120" s="246"/>
    </row>
    <row r="121" spans="2:10" x14ac:dyDescent="0.2">
      <c r="B121" s="247"/>
      <c r="C121" s="65"/>
      <c r="D121" s="72" t="s">
        <v>124</v>
      </c>
      <c r="E121" s="72"/>
      <c r="F121" s="72"/>
      <c r="G121" s="72" t="s">
        <v>125</v>
      </c>
      <c r="H121" s="72"/>
      <c r="I121" s="62"/>
      <c r="J121" s="246"/>
    </row>
    <row r="122" spans="2:10" x14ac:dyDescent="0.2">
      <c r="B122" s="247"/>
      <c r="C122" s="65"/>
      <c r="D122" s="72"/>
      <c r="E122" s="72"/>
      <c r="F122" s="72"/>
      <c r="G122" s="72" t="s">
        <v>126</v>
      </c>
      <c r="H122" s="72"/>
      <c r="I122" s="62"/>
      <c r="J122" s="246"/>
    </row>
    <row r="123" spans="2:10" x14ac:dyDescent="0.2">
      <c r="B123" s="247"/>
      <c r="C123" s="65"/>
      <c r="D123" s="72"/>
      <c r="E123" s="72"/>
      <c r="F123" s="72"/>
      <c r="G123" s="72" t="s">
        <v>127</v>
      </c>
      <c r="H123" s="72"/>
      <c r="I123" s="62"/>
      <c r="J123" s="246"/>
    </row>
    <row r="124" spans="2:10" x14ac:dyDescent="0.2">
      <c r="B124" s="247"/>
      <c r="C124" s="65"/>
      <c r="D124" s="72"/>
      <c r="E124" s="72"/>
      <c r="F124" s="72"/>
      <c r="G124" s="72" t="s">
        <v>128</v>
      </c>
      <c r="H124" s="72"/>
      <c r="I124" s="62"/>
      <c r="J124" s="246"/>
    </row>
    <row r="125" spans="2:10" x14ac:dyDescent="0.2">
      <c r="B125" s="247"/>
      <c r="C125" s="65"/>
      <c r="D125" s="72"/>
      <c r="E125" s="72"/>
      <c r="F125" s="72"/>
      <c r="G125" s="72" t="s">
        <v>129</v>
      </c>
      <c r="H125" s="72"/>
      <c r="I125" s="62"/>
      <c r="J125" s="246"/>
    </row>
    <row r="126" spans="2:10" x14ac:dyDescent="0.2">
      <c r="B126" s="247"/>
      <c r="C126" s="65"/>
      <c r="D126" s="72"/>
      <c r="E126" s="72"/>
      <c r="F126" s="72"/>
      <c r="G126" s="72" t="s">
        <v>130</v>
      </c>
      <c r="H126" s="72"/>
      <c r="I126" s="62"/>
      <c r="J126" s="246"/>
    </row>
    <row r="127" spans="2:10" x14ac:dyDescent="0.2">
      <c r="B127" s="247"/>
      <c r="C127" s="65"/>
      <c r="D127" s="72"/>
      <c r="E127" s="72"/>
      <c r="F127" s="72"/>
      <c r="G127" s="72" t="s">
        <v>131</v>
      </c>
      <c r="H127" s="72"/>
      <c r="I127" s="62"/>
      <c r="J127" s="246"/>
    </row>
    <row r="128" spans="2:10" x14ac:dyDescent="0.2">
      <c r="B128" s="247"/>
      <c r="C128" s="65"/>
      <c r="D128" s="72"/>
      <c r="E128" s="72"/>
      <c r="F128" s="72"/>
      <c r="G128" s="72"/>
      <c r="H128" s="72"/>
      <c r="I128" s="62"/>
      <c r="J128" s="246"/>
    </row>
    <row r="129" spans="2:10" x14ac:dyDescent="0.2">
      <c r="B129" s="247"/>
      <c r="C129" s="65"/>
      <c r="D129" s="72" t="s">
        <v>132</v>
      </c>
      <c r="E129" s="72"/>
      <c r="F129" s="72"/>
      <c r="G129" s="72" t="s">
        <v>133</v>
      </c>
      <c r="H129" s="72"/>
      <c r="I129" s="62"/>
      <c r="J129" s="246"/>
    </row>
    <row r="130" spans="2:10" x14ac:dyDescent="0.2">
      <c r="B130" s="247"/>
      <c r="C130" s="65"/>
      <c r="D130" s="72"/>
      <c r="E130" s="72"/>
      <c r="F130" s="72"/>
      <c r="G130" s="72" t="s">
        <v>134</v>
      </c>
      <c r="H130" s="72"/>
      <c r="I130" s="62"/>
      <c r="J130" s="246"/>
    </row>
    <row r="131" spans="2:10" x14ac:dyDescent="0.2">
      <c r="B131" s="247"/>
      <c r="C131" s="65"/>
      <c r="D131" s="72"/>
      <c r="E131" s="72"/>
      <c r="F131" s="72"/>
      <c r="G131" s="72" t="s">
        <v>135</v>
      </c>
      <c r="H131" s="72"/>
      <c r="I131" s="62"/>
      <c r="J131" s="246"/>
    </row>
    <row r="132" spans="2:10" x14ac:dyDescent="0.2">
      <c r="B132" s="247"/>
      <c r="C132" s="65"/>
      <c r="D132" s="72"/>
      <c r="E132" s="72"/>
      <c r="F132" s="72"/>
      <c r="G132" s="72" t="s">
        <v>136</v>
      </c>
      <c r="H132" s="72"/>
      <c r="I132" s="62"/>
      <c r="J132" s="246"/>
    </row>
    <row r="133" spans="2:10" x14ac:dyDescent="0.2">
      <c r="B133" s="247"/>
      <c r="C133" s="65"/>
      <c r="D133" s="72"/>
      <c r="E133" s="72"/>
      <c r="F133" s="72"/>
      <c r="G133" s="72" t="s">
        <v>137</v>
      </c>
      <c r="H133" s="72"/>
      <c r="I133" s="62"/>
      <c r="J133" s="246"/>
    </row>
    <row r="134" spans="2:10" x14ac:dyDescent="0.2">
      <c r="B134" s="247"/>
      <c r="C134" s="65"/>
      <c r="D134" s="62"/>
      <c r="E134" s="62"/>
      <c r="F134" s="62"/>
      <c r="G134" s="62"/>
      <c r="H134" s="62"/>
      <c r="I134" s="62"/>
      <c r="J134" s="246"/>
    </row>
    <row r="135" spans="2:10" x14ac:dyDescent="0.2">
      <c r="B135" s="247"/>
      <c r="C135" s="19" t="s">
        <v>138</v>
      </c>
      <c r="D135" s="62"/>
      <c r="E135" s="62" t="s">
        <v>139</v>
      </c>
      <c r="F135" s="62"/>
      <c r="G135" s="62"/>
      <c r="H135" s="62"/>
      <c r="I135" s="62"/>
      <c r="J135" s="246"/>
    </row>
    <row r="136" spans="2:10" x14ac:dyDescent="0.2">
      <c r="B136" s="247"/>
      <c r="C136" s="65"/>
      <c r="D136" s="62"/>
      <c r="E136" s="62"/>
      <c r="F136" s="62"/>
      <c r="G136" s="62"/>
      <c r="H136" s="62"/>
      <c r="I136" s="62"/>
      <c r="J136" s="246"/>
    </row>
    <row r="137" spans="2:10" x14ac:dyDescent="0.2">
      <c r="B137" s="247"/>
      <c r="C137" s="65"/>
      <c r="D137" s="62"/>
      <c r="E137" s="62"/>
      <c r="F137" s="62"/>
      <c r="G137" s="62"/>
      <c r="H137" s="62"/>
      <c r="I137" s="62"/>
      <c r="J137" s="246"/>
    </row>
    <row r="138" spans="2:10" x14ac:dyDescent="0.2">
      <c r="B138" s="247"/>
      <c r="C138" s="65" t="s">
        <v>140</v>
      </c>
      <c r="D138" s="62"/>
      <c r="E138" s="62" t="s">
        <v>141</v>
      </c>
      <c r="F138" s="62"/>
      <c r="G138" s="62"/>
      <c r="H138" s="62"/>
      <c r="I138" s="62"/>
      <c r="J138" s="246"/>
    </row>
    <row r="139" spans="2:10" x14ac:dyDescent="0.2">
      <c r="B139" s="247"/>
      <c r="C139" s="65"/>
      <c r="D139" s="62"/>
      <c r="E139" s="62" t="s">
        <v>142</v>
      </c>
      <c r="F139" s="62"/>
      <c r="G139" s="62"/>
      <c r="H139" s="62"/>
      <c r="I139" s="62"/>
      <c r="J139" s="246"/>
    </row>
    <row r="140" spans="2:10" x14ac:dyDescent="0.2">
      <c r="B140" s="247"/>
      <c r="C140" s="65"/>
      <c r="D140" s="62"/>
      <c r="E140" s="62" t="s">
        <v>143</v>
      </c>
      <c r="F140" s="62"/>
      <c r="G140" s="62"/>
      <c r="H140" s="62"/>
      <c r="I140" s="62"/>
      <c r="J140" s="246"/>
    </row>
    <row r="141" spans="2:10" x14ac:dyDescent="0.2">
      <c r="B141" s="247"/>
      <c r="C141" s="65"/>
      <c r="D141" s="62"/>
      <c r="E141" s="62"/>
      <c r="F141" s="62"/>
      <c r="G141" s="62"/>
      <c r="H141" s="62"/>
      <c r="I141" s="62"/>
      <c r="J141" s="246"/>
    </row>
    <row r="142" spans="2:10" x14ac:dyDescent="0.2">
      <c r="B142" s="247"/>
      <c r="C142" s="65"/>
      <c r="D142" s="62"/>
      <c r="E142" s="62" t="s">
        <v>144</v>
      </c>
      <c r="F142" s="62"/>
      <c r="G142" s="62"/>
      <c r="H142" s="62"/>
      <c r="I142" s="62"/>
      <c r="J142" s="246"/>
    </row>
    <row r="143" spans="2:10" x14ac:dyDescent="0.2">
      <c r="B143" s="247"/>
      <c r="C143" s="65"/>
      <c r="D143" s="62"/>
      <c r="E143" s="62" t="s">
        <v>231</v>
      </c>
      <c r="F143" s="62"/>
      <c r="G143" s="62"/>
      <c r="H143" s="62"/>
      <c r="I143" s="62"/>
      <c r="J143" s="246"/>
    </row>
    <row r="144" spans="2:10" x14ac:dyDescent="0.2">
      <c r="B144" s="247"/>
      <c r="C144" s="65"/>
      <c r="D144" s="62"/>
      <c r="E144" s="62" t="s">
        <v>145</v>
      </c>
      <c r="F144" s="62"/>
      <c r="G144" s="62"/>
      <c r="H144" s="62"/>
      <c r="I144" s="62"/>
      <c r="J144" s="246"/>
    </row>
    <row r="145" spans="2:10" x14ac:dyDescent="0.2">
      <c r="B145" s="247"/>
      <c r="C145" s="65"/>
      <c r="D145" s="62"/>
      <c r="E145" s="62"/>
      <c r="F145" s="62"/>
      <c r="G145" s="62"/>
      <c r="H145" s="62"/>
      <c r="I145" s="62"/>
      <c r="J145" s="246"/>
    </row>
    <row r="146" spans="2:10" ht="14.25" x14ac:dyDescent="0.25">
      <c r="B146" s="248"/>
      <c r="C146" s="249"/>
      <c r="D146" s="250"/>
      <c r="E146" s="250"/>
      <c r="F146" s="250"/>
      <c r="G146" s="250"/>
      <c r="H146" s="251"/>
      <c r="I146" s="250"/>
      <c r="J146" s="252"/>
    </row>
    <row r="147" spans="2:10" x14ac:dyDescent="0.2">
      <c r="B147" s="62"/>
      <c r="C147" s="73"/>
      <c r="D147" s="62"/>
      <c r="E147" s="62"/>
      <c r="F147" s="62"/>
      <c r="G147" s="62"/>
      <c r="H147" s="62"/>
      <c r="I147" s="74"/>
      <c r="J147" s="62"/>
    </row>
    <row r="148" spans="2:10" x14ac:dyDescent="0.2">
      <c r="B148" s="75"/>
      <c r="C148" s="76"/>
      <c r="D148" s="62"/>
      <c r="E148" s="62"/>
      <c r="F148" s="62"/>
      <c r="G148" s="62"/>
      <c r="H148" s="62"/>
      <c r="I148" s="62"/>
      <c r="J148" s="62"/>
    </row>
  </sheetData>
  <sheetProtection algorithmName="SHA-512" hashValue="k4FL81MLwJR9y6vpyY6JBax9gYtinat0HTUsSWrbry37CM0FXNu70ZB2iv43FyoCQAr3heBTYmV7Tw51VYtDSQ==" saltValue="IzVZIAw8Ws0fLxhv4NdaTw==" spinCount="100000" sheet="1" objects="1" scenarios="1"/>
  <hyperlinks>
    <hyperlink ref="C135" location="N!A1" display="N!A1" xr:uid="{00000000-0004-0000-0F00-000000000000}"/>
    <hyperlink ref="C118" location="Umrechnung!A1" display="Umrechnung!A1" xr:uid="{00000000-0004-0000-0F00-000001000000}"/>
    <hyperlink ref="C5" location="Zentrale!A10" display="Zentrale!A10" xr:uid="{00000000-0004-0000-0F00-000002000000}"/>
    <hyperlink ref="C24" location="Zentrale!A10" display="Zentrale!A10" xr:uid="{00000000-0004-0000-0F00-000003000000}"/>
    <hyperlink ref="C29" location="Mitarbeiter!A1" display="Mitarbeiter!A1" xr:uid="{00000000-0004-0000-0F00-000004000000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&amp;C&amp;A    Seite &amp;P/&amp;N</oddHeader>
    <oddFooter>&amp;CAus XZ300 Zeiterfassung in Jahresdateien   © Auvista Verlag München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B4"/>
  <sheetViews>
    <sheetView workbookViewId="0"/>
  </sheetViews>
  <sheetFormatPr baseColWidth="10" defaultRowHeight="15" x14ac:dyDescent="0.25"/>
  <sheetData>
    <row r="2" spans="2:2" x14ac:dyDescent="0.25">
      <c r="B2" s="253" t="s">
        <v>10</v>
      </c>
    </row>
    <row r="3" spans="2:2" ht="2.1" customHeight="1" x14ac:dyDescent="0.25">
      <c r="B3" s="94"/>
    </row>
    <row r="4" spans="2:2" x14ac:dyDescent="0.25">
      <c r="B4" s="19" t="s">
        <v>1</v>
      </c>
    </row>
  </sheetData>
  <hyperlinks>
    <hyperlink ref="B4" location="Zentrale!A10" display="Zentrale!A10" xr:uid="{00000000-0004-0000-10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showGridLines="0" showRowColHeaders="0" zoomScale="135" workbookViewId="0">
      <selection activeCell="E11" sqref="E11"/>
    </sheetView>
  </sheetViews>
  <sheetFormatPr baseColWidth="10" defaultRowHeight="12.75" x14ac:dyDescent="0.2"/>
  <cols>
    <col min="1" max="1" width="11.42578125" style="42"/>
    <col min="2" max="2" width="2.42578125" style="54" customWidth="1"/>
    <col min="3" max="3" width="8.5703125" style="42" customWidth="1"/>
    <col min="4" max="4" width="2.42578125" style="42" customWidth="1"/>
    <col min="5" max="5" width="35" style="42" customWidth="1"/>
    <col min="6" max="16384" width="11.42578125" style="42"/>
  </cols>
  <sheetData>
    <row r="1" spans="1:10" x14ac:dyDescent="0.2">
      <c r="A1" s="55" t="s">
        <v>0</v>
      </c>
    </row>
    <row r="2" spans="1:10" ht="14.25" x14ac:dyDescent="0.25">
      <c r="B2" s="77" t="s">
        <v>0</v>
      </c>
      <c r="C2" s="78"/>
      <c r="D2" s="78"/>
      <c r="E2" s="78"/>
      <c r="F2" s="79"/>
      <c r="G2" s="80"/>
      <c r="H2" s="41"/>
      <c r="I2" s="41"/>
      <c r="J2" s="41"/>
    </row>
    <row r="3" spans="1:10" ht="14.25" x14ac:dyDescent="0.25">
      <c r="B3" s="81"/>
      <c r="C3" s="43" t="s">
        <v>8</v>
      </c>
      <c r="D3" s="10"/>
      <c r="E3" s="10" t="s">
        <v>188</v>
      </c>
      <c r="F3" s="28"/>
      <c r="G3" s="82"/>
      <c r="H3" s="41"/>
      <c r="I3" s="41"/>
      <c r="J3" s="41"/>
    </row>
    <row r="4" spans="1:10" ht="2.1" customHeight="1" x14ac:dyDescent="0.25">
      <c r="B4" s="81"/>
      <c r="C4" s="83"/>
      <c r="D4" s="10"/>
      <c r="E4" s="10"/>
      <c r="F4" s="28"/>
      <c r="G4" s="82"/>
      <c r="H4" s="41"/>
      <c r="I4" s="41"/>
      <c r="J4" s="41"/>
    </row>
    <row r="5" spans="1:10" ht="14.25" x14ac:dyDescent="0.25">
      <c r="B5" s="81"/>
      <c r="C5" s="44" t="s">
        <v>1</v>
      </c>
      <c r="D5" s="10"/>
      <c r="E5" s="10" t="s">
        <v>189</v>
      </c>
      <c r="F5" s="28"/>
      <c r="G5" s="82"/>
      <c r="H5" s="41"/>
      <c r="I5" s="41"/>
      <c r="J5" s="41"/>
    </row>
    <row r="6" spans="1:10" ht="2.1" customHeight="1" x14ac:dyDescent="0.25">
      <c r="B6" s="81"/>
      <c r="C6" s="45"/>
      <c r="D6" s="10"/>
      <c r="E6" s="10"/>
      <c r="F6" s="28"/>
      <c r="G6" s="82"/>
      <c r="H6" s="41"/>
      <c r="I6" s="41"/>
      <c r="J6" s="41"/>
    </row>
    <row r="7" spans="1:10" ht="14.25" x14ac:dyDescent="0.25">
      <c r="B7" s="81"/>
      <c r="C7" s="45"/>
      <c r="D7" s="10"/>
      <c r="E7" s="10" t="s">
        <v>190</v>
      </c>
      <c r="F7" s="28"/>
      <c r="G7" s="82"/>
      <c r="H7" s="41"/>
      <c r="I7" s="41"/>
      <c r="J7" s="41"/>
    </row>
    <row r="8" spans="1:10" x14ac:dyDescent="0.2">
      <c r="B8" s="81"/>
      <c r="C8" s="10"/>
      <c r="D8" s="10"/>
      <c r="E8" s="84"/>
      <c r="F8" s="10"/>
      <c r="G8" s="82"/>
      <c r="H8" s="41"/>
      <c r="I8" s="41"/>
      <c r="J8" s="41"/>
    </row>
    <row r="9" spans="1:10" x14ac:dyDescent="0.2">
      <c r="B9" s="81"/>
      <c r="C9" s="46" t="s">
        <v>146</v>
      </c>
      <c r="D9" s="47" t="s">
        <v>147</v>
      </c>
      <c r="E9" s="48" t="s">
        <v>148</v>
      </c>
      <c r="F9" s="10"/>
      <c r="G9" s="82"/>
      <c r="H9" s="41"/>
      <c r="I9" s="41"/>
      <c r="J9" s="41"/>
    </row>
    <row r="10" spans="1:10" x14ac:dyDescent="0.2">
      <c r="B10" s="81"/>
      <c r="C10" s="46" t="s">
        <v>149</v>
      </c>
      <c r="D10" s="47" t="s">
        <v>147</v>
      </c>
      <c r="E10" s="49" t="s">
        <v>150</v>
      </c>
      <c r="F10" s="10"/>
      <c r="G10" s="82"/>
      <c r="H10" s="41"/>
      <c r="I10" s="41"/>
      <c r="J10" s="41"/>
    </row>
    <row r="11" spans="1:10" x14ac:dyDescent="0.2">
      <c r="B11" s="81"/>
      <c r="C11" s="46"/>
      <c r="D11" s="47"/>
      <c r="E11" s="50"/>
      <c r="F11" s="10"/>
      <c r="G11" s="82"/>
      <c r="H11" s="41"/>
      <c r="I11" s="41"/>
      <c r="J11" s="41"/>
    </row>
    <row r="12" spans="1:10" x14ac:dyDescent="0.2">
      <c r="B12" s="81"/>
      <c r="C12" s="46"/>
      <c r="D12" s="47"/>
      <c r="E12" s="51"/>
      <c r="F12" s="10"/>
      <c r="G12" s="82"/>
      <c r="H12" s="41"/>
      <c r="I12" s="41"/>
      <c r="J12" s="41"/>
    </row>
    <row r="13" spans="1:10" x14ac:dyDescent="0.2">
      <c r="B13" s="81"/>
      <c r="C13" s="46"/>
      <c r="D13" s="47"/>
      <c r="E13" s="51"/>
      <c r="F13" s="10"/>
      <c r="G13" s="82"/>
      <c r="H13" s="41"/>
      <c r="I13" s="41"/>
      <c r="J13" s="41"/>
    </row>
    <row r="14" spans="1:10" x14ac:dyDescent="0.2">
      <c r="B14" s="81"/>
      <c r="C14" s="46"/>
      <c r="D14" s="47"/>
      <c r="E14" s="51"/>
      <c r="F14" s="10"/>
      <c r="G14" s="82"/>
      <c r="H14" s="41"/>
      <c r="I14" s="41"/>
      <c r="J14" s="41"/>
    </row>
    <row r="15" spans="1:10" x14ac:dyDescent="0.2">
      <c r="B15" s="81"/>
      <c r="C15" s="46"/>
      <c r="D15" s="47"/>
      <c r="E15" s="51"/>
      <c r="F15" s="10"/>
      <c r="G15" s="82"/>
      <c r="H15" s="41"/>
      <c r="I15" s="41"/>
      <c r="J15" s="41"/>
    </row>
    <row r="16" spans="1:10" x14ac:dyDescent="0.2">
      <c r="B16" s="81"/>
      <c r="C16" s="46"/>
      <c r="D16" s="47"/>
      <c r="E16" s="52"/>
      <c r="F16" s="10"/>
      <c r="G16" s="82"/>
      <c r="H16" s="41"/>
      <c r="I16" s="41"/>
      <c r="J16" s="41"/>
    </row>
    <row r="17" spans="2:10" x14ac:dyDescent="0.2">
      <c r="B17" s="81"/>
      <c r="C17" s="85"/>
      <c r="D17" s="86"/>
      <c r="E17" s="87"/>
      <c r="F17" s="10"/>
      <c r="G17" s="82"/>
      <c r="H17" s="41"/>
      <c r="I17" s="41"/>
      <c r="J17" s="41"/>
    </row>
    <row r="18" spans="2:10" x14ac:dyDescent="0.2">
      <c r="B18" s="81"/>
      <c r="C18" s="46"/>
      <c r="D18" s="47"/>
      <c r="E18" s="47"/>
      <c r="F18" s="10"/>
      <c r="G18" s="82"/>
      <c r="H18" s="41"/>
      <c r="I18" s="41"/>
      <c r="J18" s="41"/>
    </row>
    <row r="19" spans="2:10" x14ac:dyDescent="0.2">
      <c r="B19" s="81"/>
      <c r="C19" s="10"/>
      <c r="D19" s="10"/>
      <c r="E19" s="10"/>
      <c r="F19" s="10"/>
      <c r="G19" s="82"/>
      <c r="H19" s="41"/>
      <c r="I19" s="41"/>
      <c r="J19" s="41"/>
    </row>
    <row r="20" spans="2:10" x14ac:dyDescent="0.2">
      <c r="B20" s="81"/>
      <c r="C20" s="10"/>
      <c r="D20" s="10"/>
      <c r="E20" s="10"/>
      <c r="F20" s="10"/>
      <c r="G20" s="82"/>
      <c r="H20" s="41"/>
      <c r="I20" s="41"/>
      <c r="J20" s="41"/>
    </row>
    <row r="21" spans="2:10" x14ac:dyDescent="0.2">
      <c r="B21" s="81"/>
      <c r="C21" s="10"/>
      <c r="D21" s="10"/>
      <c r="E21" s="10"/>
      <c r="F21" s="10"/>
      <c r="G21" s="82"/>
      <c r="H21" s="41"/>
      <c r="I21" s="41"/>
      <c r="J21" s="41"/>
    </row>
    <row r="22" spans="2:10" x14ac:dyDescent="0.2">
      <c r="B22" s="88"/>
      <c r="C22" s="89"/>
      <c r="D22" s="89"/>
      <c r="E22" s="89"/>
      <c r="F22" s="89"/>
      <c r="G22" s="90"/>
      <c r="H22" s="41"/>
      <c r="I22" s="41"/>
      <c r="J22" s="41"/>
    </row>
    <row r="23" spans="2:10" x14ac:dyDescent="0.2">
      <c r="B23" s="53"/>
      <c r="C23" s="41"/>
      <c r="D23" s="41"/>
      <c r="E23" s="41"/>
      <c r="F23" s="41"/>
      <c r="G23" s="41"/>
      <c r="H23" s="41"/>
      <c r="I23" s="41"/>
      <c r="J23" s="41"/>
    </row>
    <row r="24" spans="2:10" x14ac:dyDescent="0.2">
      <c r="B24" s="53"/>
      <c r="C24" s="41"/>
      <c r="D24" s="41"/>
      <c r="E24" s="41"/>
      <c r="F24" s="41"/>
      <c r="G24" s="41"/>
      <c r="H24" s="41"/>
      <c r="I24" s="41"/>
      <c r="J24" s="41"/>
    </row>
    <row r="25" spans="2:10" x14ac:dyDescent="0.2">
      <c r="B25" s="53"/>
      <c r="C25" s="41"/>
      <c r="D25" s="41"/>
      <c r="E25" s="41"/>
      <c r="F25" s="41"/>
      <c r="G25" s="41"/>
      <c r="H25" s="41"/>
      <c r="I25" s="41"/>
      <c r="J25" s="41"/>
    </row>
    <row r="26" spans="2:10" x14ac:dyDescent="0.2">
      <c r="B26" s="53"/>
      <c r="C26" s="41"/>
      <c r="D26" s="41"/>
      <c r="E26" s="41"/>
      <c r="F26" s="41"/>
      <c r="G26" s="41"/>
      <c r="H26" s="41"/>
      <c r="I26" s="41"/>
      <c r="J26" s="41"/>
    </row>
    <row r="27" spans="2:10" x14ac:dyDescent="0.2">
      <c r="B27" s="53"/>
      <c r="C27" s="41"/>
      <c r="D27" s="41"/>
      <c r="E27" s="41"/>
      <c r="F27" s="41"/>
      <c r="G27" s="41"/>
      <c r="H27" s="41"/>
      <c r="I27" s="41"/>
      <c r="J27" s="41"/>
    </row>
    <row r="28" spans="2:10" x14ac:dyDescent="0.2">
      <c r="B28" s="53"/>
      <c r="C28" s="41"/>
      <c r="D28" s="41"/>
      <c r="E28" s="41"/>
      <c r="F28" s="41"/>
      <c r="G28" s="41"/>
      <c r="H28" s="41"/>
      <c r="I28" s="41"/>
      <c r="J28" s="41"/>
    </row>
    <row r="29" spans="2:10" x14ac:dyDescent="0.2">
      <c r="B29" s="53"/>
      <c r="C29" s="41"/>
      <c r="D29" s="41"/>
      <c r="E29" s="41"/>
      <c r="F29" s="41"/>
      <c r="G29" s="41"/>
      <c r="H29" s="41"/>
      <c r="I29" s="41"/>
      <c r="J29" s="41"/>
    </row>
    <row r="30" spans="2:10" x14ac:dyDescent="0.2">
      <c r="B30" s="53"/>
      <c r="C30" s="41"/>
      <c r="D30" s="41"/>
      <c r="E30" s="41"/>
      <c r="F30" s="41"/>
      <c r="G30" s="41"/>
      <c r="H30" s="41"/>
      <c r="I30" s="41"/>
      <c r="J30" s="41"/>
    </row>
  </sheetData>
  <sheetProtection algorithmName="SHA-512" hashValue="YoyZR9FQ9jmONQqb5I3sY6IaVjE2B+2gdChOExuICxrkIOVHzbgy3S1XPRmD+uogctIh2CeH62qWgl7a8ZKn9w==" saltValue="A/8v9vYjwzXhSernilZFrQ==" spinCount="100000" sheet="1" formatCells="0" insertHyperlinks="0"/>
  <hyperlinks>
    <hyperlink ref="C5" location="Zentrale!A10" display="Zentrale!A10" xr:uid="{00000000-0004-0000-01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&amp;C&amp;F &amp;D</oddHeader>
    <oddFooter>&amp;CAus XZ300 Arbeitszeiten in Jahresdateien erfassen   © Auvista Verlag München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L57"/>
  <sheetViews>
    <sheetView showRowColHeaders="0" zoomScaleNormal="100" workbookViewId="0">
      <pane ySplit="7" topLeftCell="A8" activePane="bottomLeft" state="frozenSplit"/>
      <selection activeCell="B8" sqref="B8:B38"/>
      <selection pane="bottomLeft" activeCell="C9" sqref="C9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191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45664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45658</v>
      </c>
      <c r="C8" s="127" t="s">
        <v>156</v>
      </c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45658</v>
      </c>
      <c r="L8" s="136"/>
    </row>
    <row r="9" spans="1:12" ht="15.95" customHeight="1" x14ac:dyDescent="0.2">
      <c r="A9" s="137">
        <v>2</v>
      </c>
      <c r="B9" s="126">
        <v>45659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45659</v>
      </c>
      <c r="L9" s="140"/>
    </row>
    <row r="10" spans="1:12" ht="15.95" customHeight="1" x14ac:dyDescent="0.2">
      <c r="A10" s="137">
        <v>3</v>
      </c>
      <c r="B10" s="126">
        <v>45660</v>
      </c>
      <c r="C10" s="127"/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45660</v>
      </c>
      <c r="L10" s="140"/>
    </row>
    <row r="11" spans="1:12" ht="15.95" customHeight="1" x14ac:dyDescent="0.2">
      <c r="A11" s="141">
        <v>4</v>
      </c>
      <c r="B11" s="126">
        <v>45661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45661</v>
      </c>
      <c r="L11" s="140"/>
    </row>
    <row r="12" spans="1:12" ht="15.95" customHeight="1" x14ac:dyDescent="0.2">
      <c r="A12" s="137">
        <v>5</v>
      </c>
      <c r="B12" s="126">
        <v>45662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45662</v>
      </c>
      <c r="L12" s="140"/>
    </row>
    <row r="13" spans="1:12" ht="15.95" customHeight="1" x14ac:dyDescent="0.2">
      <c r="A13" s="137">
        <v>6</v>
      </c>
      <c r="B13" s="126">
        <v>45663</v>
      </c>
      <c r="C13" s="127" t="s">
        <v>157</v>
      </c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45663</v>
      </c>
      <c r="L13" s="140"/>
    </row>
    <row r="14" spans="1:12" ht="15.95" customHeight="1" x14ac:dyDescent="0.2">
      <c r="A14" s="137">
        <v>7</v>
      </c>
      <c r="B14" s="126">
        <v>45664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45664</v>
      </c>
      <c r="L14" s="140"/>
    </row>
    <row r="15" spans="1:12" ht="15.95" customHeight="1" x14ac:dyDescent="0.2">
      <c r="A15" s="137">
        <v>8</v>
      </c>
      <c r="B15" s="126">
        <v>45665</v>
      </c>
      <c r="C15" s="127"/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45665</v>
      </c>
      <c r="L15" s="140"/>
    </row>
    <row r="16" spans="1:12" ht="15.95" customHeight="1" x14ac:dyDescent="0.2">
      <c r="A16" s="137">
        <v>9</v>
      </c>
      <c r="B16" s="126">
        <v>45666</v>
      </c>
      <c r="C16" s="127"/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45666</v>
      </c>
      <c r="L16" s="140"/>
    </row>
    <row r="17" spans="1:12" ht="15.95" customHeight="1" x14ac:dyDescent="0.2">
      <c r="A17" s="142" t="s">
        <v>232</v>
      </c>
      <c r="B17" s="126">
        <v>45667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45667</v>
      </c>
      <c r="L17" s="140"/>
    </row>
    <row r="18" spans="1:12" ht="15.95" customHeight="1" x14ac:dyDescent="0.2">
      <c r="A18" s="137">
        <v>11</v>
      </c>
      <c r="B18" s="126">
        <v>45668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45668</v>
      </c>
      <c r="L18" s="140"/>
    </row>
    <row r="19" spans="1:12" ht="15.95" customHeight="1" x14ac:dyDescent="0.2">
      <c r="A19" s="137">
        <v>12</v>
      </c>
      <c r="B19" s="126">
        <v>45669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45669</v>
      </c>
      <c r="L19" s="140"/>
    </row>
    <row r="20" spans="1:12" ht="15.95" customHeight="1" x14ac:dyDescent="0.2">
      <c r="A20" s="137">
        <v>13</v>
      </c>
      <c r="B20" s="126">
        <v>45670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45670</v>
      </c>
      <c r="L20" s="140"/>
    </row>
    <row r="21" spans="1:12" ht="15.95" customHeight="1" x14ac:dyDescent="0.2">
      <c r="A21" s="137">
        <v>14</v>
      </c>
      <c r="B21" s="126">
        <v>45671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45671</v>
      </c>
      <c r="L21" s="140"/>
    </row>
    <row r="22" spans="1:12" ht="15.95" customHeight="1" x14ac:dyDescent="0.2">
      <c r="A22" s="137">
        <v>15</v>
      </c>
      <c r="B22" s="126">
        <v>45672</v>
      </c>
      <c r="C22" s="127"/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45672</v>
      </c>
      <c r="L22" s="140"/>
    </row>
    <row r="23" spans="1:12" ht="15.95" customHeight="1" x14ac:dyDescent="0.2">
      <c r="A23" s="137">
        <v>16</v>
      </c>
      <c r="B23" s="126">
        <v>45673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45673</v>
      </c>
      <c r="L23" s="140"/>
    </row>
    <row r="24" spans="1:12" ht="15.95" customHeight="1" x14ac:dyDescent="0.2">
      <c r="A24" s="137">
        <v>17</v>
      </c>
      <c r="B24" s="126">
        <v>45674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45674</v>
      </c>
      <c r="L24" s="140"/>
    </row>
    <row r="25" spans="1:12" ht="15.95" customHeight="1" x14ac:dyDescent="0.2">
      <c r="A25" s="137">
        <v>18</v>
      </c>
      <c r="B25" s="126">
        <v>45675</v>
      </c>
      <c r="C25" s="127"/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45675</v>
      </c>
      <c r="L25" s="140"/>
    </row>
    <row r="26" spans="1:12" ht="15.95" customHeight="1" x14ac:dyDescent="0.2">
      <c r="A26" s="137">
        <v>19</v>
      </c>
      <c r="B26" s="126">
        <v>45676</v>
      </c>
      <c r="C26" s="127"/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45676</v>
      </c>
      <c r="L26" s="140"/>
    </row>
    <row r="27" spans="1:12" ht="15.95" customHeight="1" x14ac:dyDescent="0.2">
      <c r="A27" s="137">
        <v>20</v>
      </c>
      <c r="B27" s="126">
        <v>45677</v>
      </c>
      <c r="C27" s="127"/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45677</v>
      </c>
      <c r="L27" s="140"/>
    </row>
    <row r="28" spans="1:12" ht="15.95" customHeight="1" x14ac:dyDescent="0.2">
      <c r="A28" s="137">
        <v>21</v>
      </c>
      <c r="B28" s="126">
        <v>45678</v>
      </c>
      <c r="C28" s="127"/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45678</v>
      </c>
      <c r="L28" s="140"/>
    </row>
    <row r="29" spans="1:12" ht="15.95" customHeight="1" x14ac:dyDescent="0.2">
      <c r="A29" s="137">
        <v>22</v>
      </c>
      <c r="B29" s="126">
        <v>45679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45679</v>
      </c>
      <c r="L29" s="140"/>
    </row>
    <row r="30" spans="1:12" ht="15.95" customHeight="1" x14ac:dyDescent="0.2">
      <c r="A30" s="137">
        <v>23</v>
      </c>
      <c r="B30" s="126">
        <v>45680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45680</v>
      </c>
      <c r="L30" s="140"/>
    </row>
    <row r="31" spans="1:12" ht="15.95" customHeight="1" x14ac:dyDescent="0.2">
      <c r="A31" s="137">
        <v>24</v>
      </c>
      <c r="B31" s="126">
        <v>45681</v>
      </c>
      <c r="C31" s="127"/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45681</v>
      </c>
      <c r="L31" s="140"/>
    </row>
    <row r="32" spans="1:12" ht="15.95" customHeight="1" x14ac:dyDescent="0.2">
      <c r="A32" s="137">
        <v>25</v>
      </c>
      <c r="B32" s="126">
        <v>45682</v>
      </c>
      <c r="C32" s="127"/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45682</v>
      </c>
      <c r="L32" s="140"/>
    </row>
    <row r="33" spans="1:12" ht="15.95" customHeight="1" x14ac:dyDescent="0.2">
      <c r="A33" s="137">
        <v>26</v>
      </c>
      <c r="B33" s="126">
        <v>45683</v>
      </c>
      <c r="C33" s="127"/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45683</v>
      </c>
      <c r="L33" s="140"/>
    </row>
    <row r="34" spans="1:12" ht="15.95" customHeight="1" x14ac:dyDescent="0.2">
      <c r="A34" s="137">
        <v>27</v>
      </c>
      <c r="B34" s="126">
        <v>45684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45684</v>
      </c>
      <c r="L34" s="140"/>
    </row>
    <row r="35" spans="1:12" ht="15.95" customHeight="1" x14ac:dyDescent="0.2">
      <c r="A35" s="137">
        <v>28</v>
      </c>
      <c r="B35" s="126">
        <v>45685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45685</v>
      </c>
      <c r="L35" s="140"/>
    </row>
    <row r="36" spans="1:12" ht="15.95" customHeight="1" x14ac:dyDescent="0.2">
      <c r="A36" s="137">
        <v>29</v>
      </c>
      <c r="B36" s="126">
        <v>45686</v>
      </c>
      <c r="C36" s="127"/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45686</v>
      </c>
      <c r="L36" s="140"/>
    </row>
    <row r="37" spans="1:12" ht="15.95" customHeight="1" x14ac:dyDescent="0.2">
      <c r="A37" s="137">
        <v>30</v>
      </c>
      <c r="B37" s="126">
        <v>45687</v>
      </c>
      <c r="C37" s="127"/>
      <c r="D37" s="128"/>
      <c r="E37" s="129"/>
      <c r="F37" s="130"/>
      <c r="G37" s="131" t="str">
        <f t="shared" si="1"/>
        <v/>
      </c>
      <c r="H37" s="132"/>
      <c r="I37" s="132"/>
      <c r="J37" s="138"/>
      <c r="K37" s="139">
        <f t="shared" si="0"/>
        <v>45687</v>
      </c>
      <c r="L37" s="140"/>
    </row>
    <row r="38" spans="1:12" ht="15.95" customHeight="1" x14ac:dyDescent="0.2">
      <c r="A38" s="137">
        <v>31</v>
      </c>
      <c r="B38" s="126">
        <v>45688</v>
      </c>
      <c r="C38" s="127"/>
      <c r="D38" s="128"/>
      <c r="E38" s="129"/>
      <c r="F38" s="130"/>
      <c r="G38" s="131" t="str">
        <f t="shared" si="1"/>
        <v/>
      </c>
      <c r="H38" s="132"/>
      <c r="I38" s="132"/>
      <c r="J38" s="138"/>
      <c r="K38" s="139">
        <f t="shared" si="0"/>
        <v>45688</v>
      </c>
      <c r="L38" s="140"/>
    </row>
    <row r="39" spans="1:12" ht="15.95" hidden="1" customHeight="1" x14ac:dyDescent="0.2">
      <c r="A39" s="137">
        <v>32</v>
      </c>
      <c r="B39" s="126">
        <f t="shared" ref="B39:B42" si="2">IF(B38="","",SUM(B38+1))</f>
        <v>45689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45689</v>
      </c>
      <c r="L39" s="140"/>
    </row>
    <row r="40" spans="1:12" ht="15.95" hidden="1" customHeight="1" x14ac:dyDescent="0.2">
      <c r="A40" s="137">
        <v>33</v>
      </c>
      <c r="B40" s="126">
        <f t="shared" si="2"/>
        <v>45690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45690</v>
      </c>
      <c r="L40" s="140"/>
    </row>
    <row r="41" spans="1:12" ht="15.95" hidden="1" customHeight="1" x14ac:dyDescent="0.2">
      <c r="A41" s="137">
        <v>34</v>
      </c>
      <c r="B41" s="126">
        <f t="shared" si="2"/>
        <v>45691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45691</v>
      </c>
      <c r="L41" s="140"/>
    </row>
    <row r="42" spans="1:12" ht="15.95" hidden="1" customHeight="1" x14ac:dyDescent="0.2">
      <c r="A42" s="137">
        <v>35</v>
      </c>
      <c r="B42" s="126">
        <f t="shared" si="2"/>
        <v>45692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45692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 t="shared" si="3"/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45664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/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/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KLmCWRkRYbmgLHoFssW+/AjYC+JPb42BFs/i0a6kIZjH4hv17555ny2zmpm7u399jabXNVpjmhtu/K+cTLbTfw==" saltValue="+UW8Gnoq1j2DKTfH1cb7jA==" spinCount="100000" sheet="1" formatCells="0" insertHyperlinks="0"/>
  <conditionalFormatting sqref="B8:B42 K8:K42">
    <cfRule type="expression" dxfId="23" priority="1" stopIfTrue="1">
      <formula>WEEKDAY($B8)=7</formula>
    </cfRule>
    <cfRule type="expression" dxfId="22" priority="2" stopIfTrue="1">
      <formula>WEEKDAY($B8)=1</formula>
    </cfRule>
  </conditionalFormatting>
  <hyperlinks>
    <hyperlink ref="C2" location="Zentrale!A10" display="Zentrale!A10" xr:uid="{00000000-0004-0000-0200-000000000000}"/>
    <hyperlink ref="I2" location="Umrechnung!A1" display="Umrechnung!A1" xr:uid="{00000000-0004-0000-02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L57"/>
  <sheetViews>
    <sheetView showRowColHeaders="0" zoomScaleNormal="100" workbookViewId="0">
      <pane ySplit="7" topLeftCell="A8" activePane="bottomLeft" state="frozenSplit"/>
      <selection activeCell="B8" sqref="B8:B38"/>
      <selection pane="bottomLeft" activeCell="C8" sqref="C8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192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f>Jan!G6</f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45695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45689</v>
      </c>
      <c r="C8" s="127"/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45689</v>
      </c>
      <c r="L8" s="136"/>
    </row>
    <row r="9" spans="1:12" ht="15.95" customHeight="1" x14ac:dyDescent="0.2">
      <c r="A9" s="137">
        <v>2</v>
      </c>
      <c r="B9" s="126">
        <v>45690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45690</v>
      </c>
      <c r="L9" s="140"/>
    </row>
    <row r="10" spans="1:12" ht="15.95" customHeight="1" x14ac:dyDescent="0.2">
      <c r="A10" s="137">
        <v>3</v>
      </c>
      <c r="B10" s="126">
        <v>45691</v>
      </c>
      <c r="C10" s="127"/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45691</v>
      </c>
      <c r="L10" s="140"/>
    </row>
    <row r="11" spans="1:12" ht="15.95" customHeight="1" x14ac:dyDescent="0.2">
      <c r="A11" s="141">
        <v>4</v>
      </c>
      <c r="B11" s="126">
        <v>45692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45692</v>
      </c>
      <c r="L11" s="140"/>
    </row>
    <row r="12" spans="1:12" ht="15.95" customHeight="1" x14ac:dyDescent="0.2">
      <c r="A12" s="137">
        <v>5</v>
      </c>
      <c r="B12" s="126">
        <v>45693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45693</v>
      </c>
      <c r="L12" s="140"/>
    </row>
    <row r="13" spans="1:12" ht="15.95" customHeight="1" x14ac:dyDescent="0.2">
      <c r="A13" s="137">
        <v>6</v>
      </c>
      <c r="B13" s="126">
        <v>45694</v>
      </c>
      <c r="C13" s="127"/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45694</v>
      </c>
      <c r="L13" s="140"/>
    </row>
    <row r="14" spans="1:12" ht="15.95" customHeight="1" x14ac:dyDescent="0.2">
      <c r="A14" s="137">
        <v>7</v>
      </c>
      <c r="B14" s="126">
        <v>45695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45695</v>
      </c>
      <c r="L14" s="140"/>
    </row>
    <row r="15" spans="1:12" ht="15.95" customHeight="1" x14ac:dyDescent="0.2">
      <c r="A15" s="137">
        <v>8</v>
      </c>
      <c r="B15" s="126">
        <v>45696</v>
      </c>
      <c r="C15" s="127"/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45696</v>
      </c>
      <c r="L15" s="140"/>
    </row>
    <row r="16" spans="1:12" ht="15.95" customHeight="1" x14ac:dyDescent="0.2">
      <c r="A16" s="137">
        <v>9</v>
      </c>
      <c r="B16" s="126">
        <v>45697</v>
      </c>
      <c r="C16" s="127"/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45697</v>
      </c>
      <c r="L16" s="140"/>
    </row>
    <row r="17" spans="1:12" ht="15.95" customHeight="1" x14ac:dyDescent="0.2">
      <c r="A17" s="142" t="s">
        <v>232</v>
      </c>
      <c r="B17" s="126">
        <v>45698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45698</v>
      </c>
      <c r="L17" s="140"/>
    </row>
    <row r="18" spans="1:12" ht="15.95" customHeight="1" x14ac:dyDescent="0.2">
      <c r="A18" s="137">
        <v>11</v>
      </c>
      <c r="B18" s="126">
        <v>45699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45699</v>
      </c>
      <c r="L18" s="140"/>
    </row>
    <row r="19" spans="1:12" ht="15.95" customHeight="1" x14ac:dyDescent="0.2">
      <c r="A19" s="137">
        <v>12</v>
      </c>
      <c r="B19" s="126">
        <v>45700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45700</v>
      </c>
      <c r="L19" s="140"/>
    </row>
    <row r="20" spans="1:12" ht="15.95" customHeight="1" x14ac:dyDescent="0.2">
      <c r="A20" s="137">
        <v>13</v>
      </c>
      <c r="B20" s="126">
        <v>45701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45701</v>
      </c>
      <c r="L20" s="140"/>
    </row>
    <row r="21" spans="1:12" ht="15.95" customHeight="1" x14ac:dyDescent="0.2">
      <c r="A21" s="137">
        <v>14</v>
      </c>
      <c r="B21" s="126">
        <v>45702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45702</v>
      </c>
      <c r="L21" s="140"/>
    </row>
    <row r="22" spans="1:12" ht="15.95" customHeight="1" x14ac:dyDescent="0.2">
      <c r="A22" s="137">
        <v>15</v>
      </c>
      <c r="B22" s="126">
        <v>45703</v>
      </c>
      <c r="C22" s="127"/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45703</v>
      </c>
      <c r="L22" s="140"/>
    </row>
    <row r="23" spans="1:12" ht="15.95" customHeight="1" x14ac:dyDescent="0.2">
      <c r="A23" s="137">
        <v>16</v>
      </c>
      <c r="B23" s="126">
        <v>45704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45704</v>
      </c>
      <c r="L23" s="140"/>
    </row>
    <row r="24" spans="1:12" ht="15.95" customHeight="1" x14ac:dyDescent="0.2">
      <c r="A24" s="137">
        <v>17</v>
      </c>
      <c r="B24" s="126">
        <v>45705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45705</v>
      </c>
      <c r="L24" s="140"/>
    </row>
    <row r="25" spans="1:12" ht="15.95" customHeight="1" x14ac:dyDescent="0.2">
      <c r="A25" s="137">
        <v>18</v>
      </c>
      <c r="B25" s="126">
        <v>45706</v>
      </c>
      <c r="C25" s="127"/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45706</v>
      </c>
      <c r="L25" s="140"/>
    </row>
    <row r="26" spans="1:12" ht="15.95" customHeight="1" x14ac:dyDescent="0.2">
      <c r="A26" s="137">
        <v>19</v>
      </c>
      <c r="B26" s="126">
        <v>45707</v>
      </c>
      <c r="C26" s="127"/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45707</v>
      </c>
      <c r="L26" s="140"/>
    </row>
    <row r="27" spans="1:12" ht="15.95" customHeight="1" x14ac:dyDescent="0.2">
      <c r="A27" s="137">
        <v>20</v>
      </c>
      <c r="B27" s="126">
        <v>45708</v>
      </c>
      <c r="C27" s="127"/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45708</v>
      </c>
      <c r="L27" s="140"/>
    </row>
    <row r="28" spans="1:12" ht="15.95" customHeight="1" x14ac:dyDescent="0.2">
      <c r="A28" s="137">
        <v>21</v>
      </c>
      <c r="B28" s="126">
        <v>45709</v>
      </c>
      <c r="C28" s="127"/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45709</v>
      </c>
      <c r="L28" s="140"/>
    </row>
    <row r="29" spans="1:12" ht="15.95" customHeight="1" x14ac:dyDescent="0.2">
      <c r="A29" s="137">
        <v>22</v>
      </c>
      <c r="B29" s="126">
        <v>45710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45710</v>
      </c>
      <c r="L29" s="140"/>
    </row>
    <row r="30" spans="1:12" ht="15.95" customHeight="1" x14ac:dyDescent="0.2">
      <c r="A30" s="137">
        <v>23</v>
      </c>
      <c r="B30" s="126">
        <v>45711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45711</v>
      </c>
      <c r="L30" s="140"/>
    </row>
    <row r="31" spans="1:12" ht="15.95" customHeight="1" x14ac:dyDescent="0.2">
      <c r="A31" s="137">
        <v>24</v>
      </c>
      <c r="B31" s="126">
        <v>45712</v>
      </c>
      <c r="C31" s="127"/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45712</v>
      </c>
      <c r="L31" s="140"/>
    </row>
    <row r="32" spans="1:12" ht="15.95" customHeight="1" x14ac:dyDescent="0.2">
      <c r="A32" s="137">
        <v>25</v>
      </c>
      <c r="B32" s="126">
        <v>45713</v>
      </c>
      <c r="C32" s="127"/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45713</v>
      </c>
      <c r="L32" s="140"/>
    </row>
    <row r="33" spans="1:12" ht="15.95" customHeight="1" x14ac:dyDescent="0.2">
      <c r="A33" s="137">
        <v>26</v>
      </c>
      <c r="B33" s="126">
        <v>45714</v>
      </c>
      <c r="C33" s="127"/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45714</v>
      </c>
      <c r="L33" s="140"/>
    </row>
    <row r="34" spans="1:12" ht="15.95" customHeight="1" x14ac:dyDescent="0.2">
      <c r="A34" s="137">
        <v>27</v>
      </c>
      <c r="B34" s="126">
        <v>45715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45715</v>
      </c>
      <c r="L34" s="140"/>
    </row>
    <row r="35" spans="1:12" ht="15.95" customHeight="1" x14ac:dyDescent="0.2">
      <c r="A35" s="137">
        <v>28</v>
      </c>
      <c r="B35" s="126">
        <v>45716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45716</v>
      </c>
      <c r="L35" s="140"/>
    </row>
    <row r="36" spans="1:12" ht="15.95" hidden="1" customHeight="1" x14ac:dyDescent="0.2">
      <c r="A36" s="137">
        <v>29</v>
      </c>
      <c r="B36" s="126">
        <f t="shared" ref="B36:B42" si="2">IF(B35="","",SUM(B35+1))</f>
        <v>45717</v>
      </c>
      <c r="C36" s="127"/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45717</v>
      </c>
      <c r="L36" s="140"/>
    </row>
    <row r="37" spans="1:12" ht="15.95" hidden="1" customHeight="1" x14ac:dyDescent="0.2">
      <c r="A37" s="137">
        <v>30</v>
      </c>
      <c r="B37" s="126">
        <f t="shared" si="2"/>
        <v>45718</v>
      </c>
      <c r="C37" s="173"/>
      <c r="D37" s="144"/>
      <c r="E37" s="145"/>
      <c r="F37" s="146"/>
      <c r="G37" s="131" t="str">
        <f t="shared" si="1"/>
        <v/>
      </c>
      <c r="H37" s="148"/>
      <c r="I37" s="148"/>
      <c r="J37" s="149"/>
      <c r="K37" s="139">
        <f t="shared" si="0"/>
        <v>45718</v>
      </c>
      <c r="L37" s="140"/>
    </row>
    <row r="38" spans="1:12" ht="15.95" hidden="1" customHeight="1" x14ac:dyDescent="0.2">
      <c r="A38" s="137">
        <v>31</v>
      </c>
      <c r="B38" s="126">
        <f t="shared" si="2"/>
        <v>45719</v>
      </c>
      <c r="C38" s="173"/>
      <c r="D38" s="144"/>
      <c r="E38" s="145"/>
      <c r="F38" s="146"/>
      <c r="G38" s="131" t="str">
        <f t="shared" si="1"/>
        <v/>
      </c>
      <c r="H38" s="148"/>
      <c r="I38" s="148"/>
      <c r="J38" s="149"/>
      <c r="K38" s="139">
        <f t="shared" si="0"/>
        <v>45719</v>
      </c>
      <c r="L38" s="140"/>
    </row>
    <row r="39" spans="1:12" ht="15.95" hidden="1" customHeight="1" x14ac:dyDescent="0.2">
      <c r="A39" s="137">
        <v>32</v>
      </c>
      <c r="B39" s="126">
        <f t="shared" si="2"/>
        <v>45720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45720</v>
      </c>
      <c r="L39" s="140"/>
    </row>
    <row r="40" spans="1:12" ht="15.95" hidden="1" customHeight="1" x14ac:dyDescent="0.2">
      <c r="A40" s="137">
        <v>33</v>
      </c>
      <c r="B40" s="126">
        <f t="shared" si="2"/>
        <v>45721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45721</v>
      </c>
      <c r="L40" s="140"/>
    </row>
    <row r="41" spans="1:12" ht="15.95" hidden="1" customHeight="1" x14ac:dyDescent="0.2">
      <c r="A41" s="137">
        <v>34</v>
      </c>
      <c r="B41" s="126">
        <f t="shared" si="2"/>
        <v>45722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45722</v>
      </c>
      <c r="L41" s="140"/>
    </row>
    <row r="42" spans="1:12" ht="15.95" hidden="1" customHeight="1" x14ac:dyDescent="0.2">
      <c r="A42" s="137">
        <v>35</v>
      </c>
      <c r="B42" s="126">
        <f t="shared" si="2"/>
        <v>45723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45723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 t="shared" si="3"/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45695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>
        <f>Jan!H51</f>
        <v>0</v>
      </c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>
        <f>Jan!H52</f>
        <v>0</v>
      </c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I43+Jan!I49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J43+Jan!I50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5AMQdPwyEjG+dFg+Cbw3EfCY/X3CsUCcHPJhgklcEHxj1gbRrfBLUKL6EXtzRusoxSAsWKVVWi++1eD+CzzXuw==" saltValue="kVlZrKPnjsRX2uTYlm1shA==" spinCount="100000" sheet="1" formatCells="0" insertHyperlinks="0"/>
  <conditionalFormatting sqref="B8:B42 K8:K42">
    <cfRule type="expression" dxfId="21" priority="1" stopIfTrue="1">
      <formula>WEEKDAY($B8)=7</formula>
    </cfRule>
    <cfRule type="expression" dxfId="20" priority="2" stopIfTrue="1">
      <formula>WEEKDAY($B8)=1</formula>
    </cfRule>
  </conditionalFormatting>
  <hyperlinks>
    <hyperlink ref="C2" location="Zentrale!A10" display="Zentrale!A10" xr:uid="{00000000-0004-0000-0300-000000000000}"/>
    <hyperlink ref="I2" location="Umrechnung!A1" display="Umrechnung!A1" xr:uid="{00000000-0004-0000-03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L57"/>
  <sheetViews>
    <sheetView showRowColHeaders="0" zoomScaleNormal="100" workbookViewId="0">
      <pane ySplit="7" topLeftCell="A8" activePane="bottomLeft" state="frozenSplit"/>
      <selection activeCell="B8" sqref="B8:B38"/>
      <selection pane="bottomLeft" activeCell="C8" sqref="C8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193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f>Feb!G6</f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45723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45717</v>
      </c>
      <c r="C8" s="127"/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45717</v>
      </c>
      <c r="L8" s="136"/>
    </row>
    <row r="9" spans="1:12" ht="15.95" customHeight="1" x14ac:dyDescent="0.2">
      <c r="A9" s="137">
        <v>2</v>
      </c>
      <c r="B9" s="126">
        <v>45718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45718</v>
      </c>
      <c r="L9" s="140"/>
    </row>
    <row r="10" spans="1:12" ht="15.95" customHeight="1" x14ac:dyDescent="0.2">
      <c r="A10" s="137">
        <v>3</v>
      </c>
      <c r="B10" s="126">
        <v>45719</v>
      </c>
      <c r="C10" s="127"/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45719</v>
      </c>
      <c r="L10" s="140"/>
    </row>
    <row r="11" spans="1:12" ht="15.95" customHeight="1" x14ac:dyDescent="0.2">
      <c r="A11" s="141">
        <v>4</v>
      </c>
      <c r="B11" s="126">
        <v>45720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45720</v>
      </c>
      <c r="L11" s="140"/>
    </row>
    <row r="12" spans="1:12" ht="15.95" customHeight="1" x14ac:dyDescent="0.2">
      <c r="A12" s="137">
        <v>5</v>
      </c>
      <c r="B12" s="126">
        <v>45721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45721</v>
      </c>
      <c r="L12" s="140"/>
    </row>
    <row r="13" spans="1:12" ht="15.95" customHeight="1" x14ac:dyDescent="0.2">
      <c r="A13" s="137">
        <v>6</v>
      </c>
      <c r="B13" s="126">
        <v>45722</v>
      </c>
      <c r="C13" s="127"/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45722</v>
      </c>
      <c r="L13" s="140"/>
    </row>
    <row r="14" spans="1:12" ht="15.95" customHeight="1" x14ac:dyDescent="0.2">
      <c r="A14" s="137">
        <v>7</v>
      </c>
      <c r="B14" s="126">
        <v>45723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45723</v>
      </c>
      <c r="L14" s="140"/>
    </row>
    <row r="15" spans="1:12" ht="15.95" customHeight="1" x14ac:dyDescent="0.2">
      <c r="A15" s="137">
        <v>8</v>
      </c>
      <c r="B15" s="126">
        <v>45724</v>
      </c>
      <c r="C15" s="127" t="s">
        <v>225</v>
      </c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45724</v>
      </c>
      <c r="L15" s="140"/>
    </row>
    <row r="16" spans="1:12" ht="15.95" customHeight="1" x14ac:dyDescent="0.2">
      <c r="A16" s="137">
        <v>9</v>
      </c>
      <c r="B16" s="126">
        <v>45725</v>
      </c>
      <c r="C16" s="127"/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45725</v>
      </c>
      <c r="L16" s="140"/>
    </row>
    <row r="17" spans="1:12" ht="15.95" customHeight="1" x14ac:dyDescent="0.2">
      <c r="A17" s="142" t="s">
        <v>232</v>
      </c>
      <c r="B17" s="126">
        <v>45726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45726</v>
      </c>
      <c r="L17" s="140"/>
    </row>
    <row r="18" spans="1:12" ht="15.95" customHeight="1" x14ac:dyDescent="0.2">
      <c r="A18" s="137">
        <v>11</v>
      </c>
      <c r="B18" s="126">
        <v>45727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45727</v>
      </c>
      <c r="L18" s="140"/>
    </row>
    <row r="19" spans="1:12" ht="15.95" customHeight="1" x14ac:dyDescent="0.2">
      <c r="A19" s="137">
        <v>12</v>
      </c>
      <c r="B19" s="126">
        <v>45728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45728</v>
      </c>
      <c r="L19" s="140"/>
    </row>
    <row r="20" spans="1:12" ht="15.95" customHeight="1" x14ac:dyDescent="0.2">
      <c r="A20" s="137">
        <v>13</v>
      </c>
      <c r="B20" s="126">
        <v>45729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45729</v>
      </c>
      <c r="L20" s="140"/>
    </row>
    <row r="21" spans="1:12" ht="15.95" customHeight="1" x14ac:dyDescent="0.2">
      <c r="A21" s="137">
        <v>14</v>
      </c>
      <c r="B21" s="126">
        <v>45730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45730</v>
      </c>
      <c r="L21" s="140"/>
    </row>
    <row r="22" spans="1:12" ht="15.95" customHeight="1" x14ac:dyDescent="0.2">
      <c r="A22" s="137">
        <v>15</v>
      </c>
      <c r="B22" s="126">
        <v>45731</v>
      </c>
      <c r="C22" s="127"/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45731</v>
      </c>
      <c r="L22" s="140"/>
    </row>
    <row r="23" spans="1:12" ht="15.95" customHeight="1" x14ac:dyDescent="0.2">
      <c r="A23" s="137">
        <v>16</v>
      </c>
      <c r="B23" s="126">
        <v>45732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45732</v>
      </c>
      <c r="L23" s="140"/>
    </row>
    <row r="24" spans="1:12" ht="15.95" customHeight="1" x14ac:dyDescent="0.2">
      <c r="A24" s="137">
        <v>17</v>
      </c>
      <c r="B24" s="126">
        <v>45733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45733</v>
      </c>
      <c r="L24" s="140"/>
    </row>
    <row r="25" spans="1:12" ht="15.95" customHeight="1" x14ac:dyDescent="0.2">
      <c r="A25" s="137">
        <v>18</v>
      </c>
      <c r="B25" s="126">
        <v>45734</v>
      </c>
      <c r="C25" s="127"/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45734</v>
      </c>
      <c r="L25" s="140"/>
    </row>
    <row r="26" spans="1:12" ht="15.95" customHeight="1" x14ac:dyDescent="0.2">
      <c r="A26" s="137">
        <v>19</v>
      </c>
      <c r="B26" s="126">
        <v>45735</v>
      </c>
      <c r="C26" s="127"/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45735</v>
      </c>
      <c r="L26" s="140"/>
    </row>
    <row r="27" spans="1:12" ht="15.95" customHeight="1" x14ac:dyDescent="0.2">
      <c r="A27" s="137">
        <v>20</v>
      </c>
      <c r="B27" s="126">
        <v>45736</v>
      </c>
      <c r="C27" s="127"/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45736</v>
      </c>
      <c r="L27" s="140"/>
    </row>
    <row r="28" spans="1:12" ht="15.95" customHeight="1" x14ac:dyDescent="0.2">
      <c r="A28" s="137">
        <v>21</v>
      </c>
      <c r="B28" s="126">
        <v>45737</v>
      </c>
      <c r="C28" s="127"/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45737</v>
      </c>
      <c r="L28" s="140"/>
    </row>
    <row r="29" spans="1:12" ht="15.95" customHeight="1" x14ac:dyDescent="0.2">
      <c r="A29" s="137">
        <v>22</v>
      </c>
      <c r="B29" s="126">
        <v>45738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45738</v>
      </c>
      <c r="L29" s="140"/>
    </row>
    <row r="30" spans="1:12" ht="15.95" customHeight="1" x14ac:dyDescent="0.2">
      <c r="A30" s="137">
        <v>23</v>
      </c>
      <c r="B30" s="126">
        <v>45739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45739</v>
      </c>
      <c r="L30" s="140"/>
    </row>
    <row r="31" spans="1:12" ht="15.95" customHeight="1" x14ac:dyDescent="0.2">
      <c r="A31" s="137">
        <v>24</v>
      </c>
      <c r="B31" s="126">
        <v>45740</v>
      </c>
      <c r="C31" s="127"/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45740</v>
      </c>
      <c r="L31" s="140"/>
    </row>
    <row r="32" spans="1:12" ht="15.95" customHeight="1" x14ac:dyDescent="0.2">
      <c r="A32" s="137">
        <v>25</v>
      </c>
      <c r="B32" s="126">
        <v>45741</v>
      </c>
      <c r="C32" s="127"/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45741</v>
      </c>
      <c r="L32" s="140"/>
    </row>
    <row r="33" spans="1:12" ht="15.95" customHeight="1" x14ac:dyDescent="0.2">
      <c r="A33" s="137">
        <v>26</v>
      </c>
      <c r="B33" s="126">
        <v>45742</v>
      </c>
      <c r="C33" s="127"/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45742</v>
      </c>
      <c r="L33" s="140"/>
    </row>
    <row r="34" spans="1:12" ht="15.95" customHeight="1" x14ac:dyDescent="0.2">
      <c r="A34" s="137">
        <v>27</v>
      </c>
      <c r="B34" s="126">
        <v>45743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45743</v>
      </c>
      <c r="L34" s="140"/>
    </row>
    <row r="35" spans="1:12" ht="15.95" customHeight="1" x14ac:dyDescent="0.2">
      <c r="A35" s="137">
        <v>28</v>
      </c>
      <c r="B35" s="126">
        <v>45744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45744</v>
      </c>
      <c r="L35" s="140"/>
    </row>
    <row r="36" spans="1:12" ht="15.95" customHeight="1" x14ac:dyDescent="0.2">
      <c r="A36" s="137">
        <v>29</v>
      </c>
      <c r="B36" s="126">
        <v>45745</v>
      </c>
      <c r="C36" s="127"/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45745</v>
      </c>
      <c r="L36" s="140"/>
    </row>
    <row r="37" spans="1:12" ht="15.95" customHeight="1" x14ac:dyDescent="0.2">
      <c r="A37" s="137">
        <v>30</v>
      </c>
      <c r="B37" s="126">
        <v>45746</v>
      </c>
      <c r="C37" s="127"/>
      <c r="D37" s="128"/>
      <c r="E37" s="129"/>
      <c r="F37" s="130"/>
      <c r="G37" s="131" t="str">
        <f t="shared" si="1"/>
        <v/>
      </c>
      <c r="H37" s="132"/>
      <c r="I37" s="132"/>
      <c r="J37" s="138"/>
      <c r="K37" s="139">
        <f t="shared" si="0"/>
        <v>45746</v>
      </c>
      <c r="L37" s="140"/>
    </row>
    <row r="38" spans="1:12" ht="15.95" customHeight="1" x14ac:dyDescent="0.2">
      <c r="A38" s="137">
        <v>31</v>
      </c>
      <c r="B38" s="126">
        <v>45747</v>
      </c>
      <c r="C38" s="127"/>
      <c r="D38" s="128"/>
      <c r="E38" s="129"/>
      <c r="F38" s="130"/>
      <c r="G38" s="131" t="str">
        <f t="shared" si="1"/>
        <v/>
      </c>
      <c r="H38" s="132"/>
      <c r="I38" s="132"/>
      <c r="J38" s="138"/>
      <c r="K38" s="139">
        <f t="shared" si="0"/>
        <v>45747</v>
      </c>
      <c r="L38" s="140"/>
    </row>
    <row r="39" spans="1:12" ht="15.95" hidden="1" customHeight="1" x14ac:dyDescent="0.2">
      <c r="A39" s="137">
        <v>32</v>
      </c>
      <c r="B39" s="126">
        <f t="shared" ref="B39:B42" si="2">IF(B38="","",SUM(B38+1))</f>
        <v>45748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45748</v>
      </c>
      <c r="L39" s="140"/>
    </row>
    <row r="40" spans="1:12" ht="15.95" hidden="1" customHeight="1" x14ac:dyDescent="0.2">
      <c r="A40" s="137">
        <v>33</v>
      </c>
      <c r="B40" s="126">
        <f t="shared" si="2"/>
        <v>45749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45749</v>
      </c>
      <c r="L40" s="140"/>
    </row>
    <row r="41" spans="1:12" ht="15.95" hidden="1" customHeight="1" x14ac:dyDescent="0.2">
      <c r="A41" s="137">
        <v>34</v>
      </c>
      <c r="B41" s="126">
        <f t="shared" si="2"/>
        <v>45750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45750</v>
      </c>
      <c r="L41" s="140"/>
    </row>
    <row r="42" spans="1:12" ht="15.95" hidden="1" customHeight="1" x14ac:dyDescent="0.2">
      <c r="A42" s="137">
        <v>35</v>
      </c>
      <c r="B42" s="126">
        <f t="shared" si="2"/>
        <v>45751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45751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>SUM(G8:G42)</f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45723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>
        <f>Feb!H51</f>
        <v>0</v>
      </c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>
        <f>Feb!H52</f>
        <v>0</v>
      </c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I43+Feb!I49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J43+Feb!I50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ddQjM+h4/5xEjiGOTGlJYkKpifq4ePJhaYyiuGg42Yaht9RHClMV3zZ5JtlWsFGVKex4jjd0T/DCiEdORx2bPg==" saltValue="n8LHR+XE6d19ng52X2wBgw==" spinCount="100000" sheet="1" formatCells="0" insertHyperlinks="0"/>
  <conditionalFormatting sqref="B8:B42 K8:K42">
    <cfRule type="expression" dxfId="19" priority="1" stopIfTrue="1">
      <formula>WEEKDAY($B8)=7</formula>
    </cfRule>
    <cfRule type="expression" dxfId="18" priority="2" stopIfTrue="1">
      <formula>WEEKDAY($B8)=1</formula>
    </cfRule>
  </conditionalFormatting>
  <hyperlinks>
    <hyperlink ref="C2" location="Zentrale!A10" display="Zentrale!A10" xr:uid="{00000000-0004-0000-0400-000000000000}"/>
    <hyperlink ref="I2" location="Umrechnung!A1" display="Umrechnung!A1" xr:uid="{00000000-0004-0000-04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L57"/>
  <sheetViews>
    <sheetView showRowColHeaders="0" zoomScaleNormal="100" workbookViewId="0">
      <pane ySplit="7" topLeftCell="A8" activePane="bottomLeft" state="frozenSplit"/>
      <selection activeCell="B8" sqref="B8:B38"/>
      <selection pane="bottomLeft" activeCell="C8" sqref="C8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194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f>Mrz!G6</f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45754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45748</v>
      </c>
      <c r="C8" s="127"/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45748</v>
      </c>
      <c r="L8" s="136"/>
    </row>
    <row r="9" spans="1:12" ht="15.95" customHeight="1" x14ac:dyDescent="0.2">
      <c r="A9" s="137">
        <v>2</v>
      </c>
      <c r="B9" s="126">
        <v>45749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45749</v>
      </c>
      <c r="L9" s="140"/>
    </row>
    <row r="10" spans="1:12" ht="15.95" customHeight="1" x14ac:dyDescent="0.2">
      <c r="A10" s="137">
        <v>3</v>
      </c>
      <c r="B10" s="126">
        <v>45750</v>
      </c>
      <c r="C10" s="127"/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45750</v>
      </c>
      <c r="L10" s="140"/>
    </row>
    <row r="11" spans="1:12" ht="15.95" customHeight="1" x14ac:dyDescent="0.2">
      <c r="A11" s="141">
        <v>4</v>
      </c>
      <c r="B11" s="126">
        <v>45751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45751</v>
      </c>
      <c r="L11" s="140"/>
    </row>
    <row r="12" spans="1:12" ht="15.95" customHeight="1" x14ac:dyDescent="0.2">
      <c r="A12" s="137">
        <v>5</v>
      </c>
      <c r="B12" s="126">
        <v>45752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45752</v>
      </c>
      <c r="L12" s="140"/>
    </row>
    <row r="13" spans="1:12" ht="15.95" customHeight="1" x14ac:dyDescent="0.2">
      <c r="A13" s="137">
        <v>6</v>
      </c>
      <c r="B13" s="126">
        <v>45753</v>
      </c>
      <c r="C13" s="127"/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45753</v>
      </c>
      <c r="L13" s="140"/>
    </row>
    <row r="14" spans="1:12" ht="15.95" customHeight="1" x14ac:dyDescent="0.2">
      <c r="A14" s="137">
        <v>7</v>
      </c>
      <c r="B14" s="126">
        <v>45754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45754</v>
      </c>
      <c r="L14" s="140"/>
    </row>
    <row r="15" spans="1:12" ht="15.95" customHeight="1" x14ac:dyDescent="0.2">
      <c r="A15" s="137">
        <v>8</v>
      </c>
      <c r="B15" s="126">
        <v>45755</v>
      </c>
      <c r="C15" s="127"/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45755</v>
      </c>
      <c r="L15" s="140"/>
    </row>
    <row r="16" spans="1:12" ht="15.95" customHeight="1" x14ac:dyDescent="0.2">
      <c r="A16" s="137">
        <v>9</v>
      </c>
      <c r="B16" s="126">
        <v>45756</v>
      </c>
      <c r="C16" s="127"/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45756</v>
      </c>
      <c r="L16" s="140"/>
    </row>
    <row r="17" spans="1:12" ht="15.95" customHeight="1" x14ac:dyDescent="0.2">
      <c r="A17" s="142" t="s">
        <v>232</v>
      </c>
      <c r="B17" s="126">
        <v>45757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45757</v>
      </c>
      <c r="L17" s="140"/>
    </row>
    <row r="18" spans="1:12" ht="15.95" customHeight="1" x14ac:dyDescent="0.2">
      <c r="A18" s="137">
        <v>11</v>
      </c>
      <c r="B18" s="126">
        <v>45758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45758</v>
      </c>
      <c r="L18" s="140"/>
    </row>
    <row r="19" spans="1:12" ht="15.95" customHeight="1" x14ac:dyDescent="0.2">
      <c r="A19" s="137">
        <v>12</v>
      </c>
      <c r="B19" s="126">
        <v>45759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45759</v>
      </c>
      <c r="L19" s="140"/>
    </row>
    <row r="20" spans="1:12" ht="15.95" customHeight="1" x14ac:dyDescent="0.2">
      <c r="A20" s="137">
        <v>13</v>
      </c>
      <c r="B20" s="126">
        <v>45760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45760</v>
      </c>
      <c r="L20" s="140"/>
    </row>
    <row r="21" spans="1:12" ht="15.95" customHeight="1" x14ac:dyDescent="0.2">
      <c r="A21" s="137">
        <v>14</v>
      </c>
      <c r="B21" s="126">
        <v>45761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45761</v>
      </c>
      <c r="L21" s="140"/>
    </row>
    <row r="22" spans="1:12" ht="15.95" customHeight="1" x14ac:dyDescent="0.2">
      <c r="A22" s="137">
        <v>15</v>
      </c>
      <c r="B22" s="126">
        <v>45762</v>
      </c>
      <c r="C22" s="127"/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45762</v>
      </c>
      <c r="L22" s="140"/>
    </row>
    <row r="23" spans="1:12" ht="15.95" customHeight="1" x14ac:dyDescent="0.2">
      <c r="A23" s="137">
        <v>16</v>
      </c>
      <c r="B23" s="126">
        <v>45763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45763</v>
      </c>
      <c r="L23" s="140"/>
    </row>
    <row r="24" spans="1:12" ht="15.95" customHeight="1" x14ac:dyDescent="0.2">
      <c r="A24" s="137">
        <v>17</v>
      </c>
      <c r="B24" s="126">
        <v>45764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45764</v>
      </c>
      <c r="L24" s="140"/>
    </row>
    <row r="25" spans="1:12" ht="15.95" customHeight="1" x14ac:dyDescent="0.2">
      <c r="A25" s="137">
        <v>18</v>
      </c>
      <c r="B25" s="126">
        <v>45765</v>
      </c>
      <c r="C25" s="127" t="s">
        <v>196</v>
      </c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45765</v>
      </c>
      <c r="L25" s="140"/>
    </row>
    <row r="26" spans="1:12" ht="15.95" customHeight="1" x14ac:dyDescent="0.2">
      <c r="A26" s="137">
        <v>19</v>
      </c>
      <c r="B26" s="126">
        <v>45766</v>
      </c>
      <c r="C26" s="127"/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45766</v>
      </c>
      <c r="L26" s="140"/>
    </row>
    <row r="27" spans="1:12" ht="15.95" customHeight="1" x14ac:dyDescent="0.2">
      <c r="A27" s="137">
        <v>20</v>
      </c>
      <c r="B27" s="126">
        <v>45767</v>
      </c>
      <c r="C27" s="127" t="s">
        <v>198</v>
      </c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45767</v>
      </c>
      <c r="L27" s="140"/>
    </row>
    <row r="28" spans="1:12" ht="15.95" customHeight="1" x14ac:dyDescent="0.2">
      <c r="A28" s="137">
        <v>21</v>
      </c>
      <c r="B28" s="126">
        <v>45768</v>
      </c>
      <c r="C28" s="127" t="s">
        <v>197</v>
      </c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45768</v>
      </c>
      <c r="L28" s="140"/>
    </row>
    <row r="29" spans="1:12" ht="15.95" customHeight="1" x14ac:dyDescent="0.2">
      <c r="A29" s="137">
        <v>22</v>
      </c>
      <c r="B29" s="126">
        <v>45769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45769</v>
      </c>
      <c r="L29" s="140"/>
    </row>
    <row r="30" spans="1:12" ht="15.95" customHeight="1" x14ac:dyDescent="0.2">
      <c r="A30" s="137">
        <v>23</v>
      </c>
      <c r="B30" s="126">
        <v>45770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45770</v>
      </c>
      <c r="L30" s="140"/>
    </row>
    <row r="31" spans="1:12" ht="15.95" customHeight="1" x14ac:dyDescent="0.2">
      <c r="A31" s="137">
        <v>24</v>
      </c>
      <c r="B31" s="126">
        <v>45771</v>
      </c>
      <c r="C31" s="127"/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45771</v>
      </c>
      <c r="L31" s="140"/>
    </row>
    <row r="32" spans="1:12" ht="15.95" customHeight="1" x14ac:dyDescent="0.2">
      <c r="A32" s="137">
        <v>25</v>
      </c>
      <c r="B32" s="126">
        <v>45772</v>
      </c>
      <c r="C32" s="127"/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45772</v>
      </c>
      <c r="L32" s="140"/>
    </row>
    <row r="33" spans="1:12" ht="15.95" customHeight="1" x14ac:dyDescent="0.2">
      <c r="A33" s="137">
        <v>26</v>
      </c>
      <c r="B33" s="126">
        <v>45773</v>
      </c>
      <c r="C33" s="127"/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45773</v>
      </c>
      <c r="L33" s="140"/>
    </row>
    <row r="34" spans="1:12" ht="15.95" customHeight="1" x14ac:dyDescent="0.2">
      <c r="A34" s="137">
        <v>27</v>
      </c>
      <c r="B34" s="126">
        <v>45774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45774</v>
      </c>
      <c r="L34" s="140"/>
    </row>
    <row r="35" spans="1:12" ht="15.95" customHeight="1" x14ac:dyDescent="0.2">
      <c r="A35" s="137">
        <v>28</v>
      </c>
      <c r="B35" s="126">
        <v>45775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45775</v>
      </c>
      <c r="L35" s="140"/>
    </row>
    <row r="36" spans="1:12" ht="15.95" customHeight="1" x14ac:dyDescent="0.2">
      <c r="A36" s="137">
        <v>29</v>
      </c>
      <c r="B36" s="126">
        <v>45776</v>
      </c>
      <c r="C36" s="127"/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45776</v>
      </c>
      <c r="L36" s="140"/>
    </row>
    <row r="37" spans="1:12" ht="15.95" customHeight="1" x14ac:dyDescent="0.2">
      <c r="A37" s="137">
        <v>30</v>
      </c>
      <c r="B37" s="126">
        <v>45777</v>
      </c>
      <c r="C37" s="127"/>
      <c r="D37" s="128"/>
      <c r="E37" s="129"/>
      <c r="F37" s="130"/>
      <c r="G37" s="131" t="str">
        <f t="shared" si="1"/>
        <v/>
      </c>
      <c r="H37" s="132"/>
      <c r="I37" s="132"/>
      <c r="J37" s="138"/>
      <c r="K37" s="139">
        <f t="shared" si="0"/>
        <v>45777</v>
      </c>
      <c r="L37" s="140"/>
    </row>
    <row r="38" spans="1:12" ht="15.95" hidden="1" customHeight="1" x14ac:dyDescent="0.2">
      <c r="A38" s="137">
        <v>31</v>
      </c>
      <c r="B38" s="126">
        <f t="shared" ref="B38:B42" si="2">IF(B37="","",SUM(B37+1))</f>
        <v>45778</v>
      </c>
      <c r="C38" s="173"/>
      <c r="D38" s="144"/>
      <c r="E38" s="145"/>
      <c r="F38" s="146"/>
      <c r="G38" s="131" t="str">
        <f t="shared" si="1"/>
        <v/>
      </c>
      <c r="H38" s="148"/>
      <c r="I38" s="148"/>
      <c r="J38" s="149"/>
      <c r="K38" s="139">
        <f t="shared" si="0"/>
        <v>45778</v>
      </c>
      <c r="L38" s="140"/>
    </row>
    <row r="39" spans="1:12" ht="15.95" hidden="1" customHeight="1" x14ac:dyDescent="0.2">
      <c r="A39" s="137">
        <v>32</v>
      </c>
      <c r="B39" s="126">
        <f t="shared" si="2"/>
        <v>45779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45779</v>
      </c>
      <c r="L39" s="140"/>
    </row>
    <row r="40" spans="1:12" ht="15.95" hidden="1" customHeight="1" x14ac:dyDescent="0.2">
      <c r="A40" s="137">
        <v>33</v>
      </c>
      <c r="B40" s="126">
        <f t="shared" si="2"/>
        <v>45780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45780</v>
      </c>
      <c r="L40" s="140"/>
    </row>
    <row r="41" spans="1:12" ht="15.95" hidden="1" customHeight="1" x14ac:dyDescent="0.2">
      <c r="A41" s="137">
        <v>34</v>
      </c>
      <c r="B41" s="126">
        <f t="shared" si="2"/>
        <v>45781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45781</v>
      </c>
      <c r="L41" s="140"/>
    </row>
    <row r="42" spans="1:12" ht="15.95" hidden="1" customHeight="1" x14ac:dyDescent="0.2">
      <c r="A42" s="137">
        <v>35</v>
      </c>
      <c r="B42" s="126">
        <f t="shared" si="2"/>
        <v>45782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45782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>SUM(G8:G42)</f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45754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>
        <f>Mrz!H51</f>
        <v>0</v>
      </c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>
        <f>Mrz!H52</f>
        <v>0</v>
      </c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I43+Mrz!I49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J43+Mrz!I50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JRXwccO+V39uE4KsWcL03MEcD9SIENNLHaGB/PLjQce26ZFsbNhxRoqXsEy2zdXwcTTbF+lvuvxcJ1Jl0y/RHA==" saltValue="L8IRR+Xfj8KXdpar1n+vsg==" spinCount="100000" sheet="1" formatCells="0" insertHyperlinks="0"/>
  <conditionalFormatting sqref="B8:B42 K8:K42">
    <cfRule type="expression" dxfId="17" priority="1" stopIfTrue="1">
      <formula>WEEKDAY($B8)=7</formula>
    </cfRule>
    <cfRule type="expression" dxfId="16" priority="2" stopIfTrue="1">
      <formula>WEEKDAY($B8)=1</formula>
    </cfRule>
  </conditionalFormatting>
  <hyperlinks>
    <hyperlink ref="C2" location="Zentrale!A10" display="Zentrale!A10" xr:uid="{00000000-0004-0000-0500-000000000000}"/>
    <hyperlink ref="I2" location="Umrechnung!A1" display="Umrechnung!A1" xr:uid="{00000000-0004-0000-05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L57"/>
  <sheetViews>
    <sheetView showRowColHeaders="0" zoomScaleNormal="100" workbookViewId="0">
      <pane ySplit="7" topLeftCell="A8" activePane="bottomLeft" state="frozenSplit"/>
      <selection activeCell="B8" sqref="B8:B38"/>
      <selection pane="bottomLeft" activeCell="C9" sqref="C9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15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f>Apr!G6</f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45784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45778</v>
      </c>
      <c r="C8" s="127" t="s">
        <v>195</v>
      </c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45778</v>
      </c>
      <c r="L8" s="136"/>
    </row>
    <row r="9" spans="1:12" ht="15.95" customHeight="1" x14ac:dyDescent="0.2">
      <c r="A9" s="137">
        <v>2</v>
      </c>
      <c r="B9" s="126">
        <v>45779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45779</v>
      </c>
      <c r="L9" s="140"/>
    </row>
    <row r="10" spans="1:12" ht="15.95" customHeight="1" x14ac:dyDescent="0.2">
      <c r="A10" s="137">
        <v>3</v>
      </c>
      <c r="B10" s="126">
        <v>45780</v>
      </c>
      <c r="C10" s="127"/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45780</v>
      </c>
      <c r="L10" s="140"/>
    </row>
    <row r="11" spans="1:12" ht="15.95" customHeight="1" x14ac:dyDescent="0.2">
      <c r="A11" s="141">
        <v>4</v>
      </c>
      <c r="B11" s="126">
        <v>45781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45781</v>
      </c>
      <c r="L11" s="140"/>
    </row>
    <row r="12" spans="1:12" ht="15.95" customHeight="1" x14ac:dyDescent="0.2">
      <c r="A12" s="137">
        <v>5</v>
      </c>
      <c r="B12" s="126">
        <v>45782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45782</v>
      </c>
      <c r="L12" s="140"/>
    </row>
    <row r="13" spans="1:12" ht="15.95" customHeight="1" x14ac:dyDescent="0.2">
      <c r="A13" s="137">
        <v>6</v>
      </c>
      <c r="B13" s="126">
        <v>45783</v>
      </c>
      <c r="C13" s="127"/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45783</v>
      </c>
      <c r="L13" s="140"/>
    </row>
    <row r="14" spans="1:12" ht="15.95" customHeight="1" x14ac:dyDescent="0.2">
      <c r="A14" s="137">
        <v>7</v>
      </c>
      <c r="B14" s="126">
        <v>45784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45784</v>
      </c>
      <c r="L14" s="140"/>
    </row>
    <row r="15" spans="1:12" ht="15.95" customHeight="1" x14ac:dyDescent="0.2">
      <c r="A15" s="137">
        <v>8</v>
      </c>
      <c r="B15" s="126">
        <v>45785</v>
      </c>
      <c r="C15" s="127"/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45785</v>
      </c>
      <c r="L15" s="140"/>
    </row>
    <row r="16" spans="1:12" ht="15.95" customHeight="1" x14ac:dyDescent="0.2">
      <c r="A16" s="137">
        <v>9</v>
      </c>
      <c r="B16" s="126">
        <v>45786</v>
      </c>
      <c r="C16" s="127"/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45786</v>
      </c>
      <c r="L16" s="140"/>
    </row>
    <row r="17" spans="1:12" ht="15.95" customHeight="1" x14ac:dyDescent="0.2">
      <c r="A17" s="142" t="s">
        <v>232</v>
      </c>
      <c r="B17" s="126">
        <v>45787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45787</v>
      </c>
      <c r="L17" s="140"/>
    </row>
    <row r="18" spans="1:12" ht="15.95" customHeight="1" x14ac:dyDescent="0.2">
      <c r="A18" s="137">
        <v>11</v>
      </c>
      <c r="B18" s="126">
        <v>45788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45788</v>
      </c>
      <c r="L18" s="140"/>
    </row>
    <row r="19" spans="1:12" ht="15.95" customHeight="1" x14ac:dyDescent="0.2">
      <c r="A19" s="137">
        <v>12</v>
      </c>
      <c r="B19" s="126">
        <v>45789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45789</v>
      </c>
      <c r="L19" s="140"/>
    </row>
    <row r="20" spans="1:12" ht="15.95" customHeight="1" x14ac:dyDescent="0.2">
      <c r="A20" s="137">
        <v>13</v>
      </c>
      <c r="B20" s="126">
        <v>45790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45790</v>
      </c>
      <c r="L20" s="140"/>
    </row>
    <row r="21" spans="1:12" ht="15.95" customHeight="1" x14ac:dyDescent="0.2">
      <c r="A21" s="137">
        <v>14</v>
      </c>
      <c r="B21" s="126">
        <v>45791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45791</v>
      </c>
      <c r="L21" s="140"/>
    </row>
    <row r="22" spans="1:12" ht="15.95" customHeight="1" x14ac:dyDescent="0.2">
      <c r="A22" s="137">
        <v>15</v>
      </c>
      <c r="B22" s="126">
        <v>45792</v>
      </c>
      <c r="C22" s="127"/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45792</v>
      </c>
      <c r="L22" s="140"/>
    </row>
    <row r="23" spans="1:12" ht="15.95" customHeight="1" x14ac:dyDescent="0.2">
      <c r="A23" s="137">
        <v>16</v>
      </c>
      <c r="B23" s="126">
        <v>45793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45793</v>
      </c>
      <c r="L23" s="140"/>
    </row>
    <row r="24" spans="1:12" ht="15.95" customHeight="1" x14ac:dyDescent="0.2">
      <c r="A24" s="137">
        <v>17</v>
      </c>
      <c r="B24" s="126">
        <v>45794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45794</v>
      </c>
      <c r="L24" s="140"/>
    </row>
    <row r="25" spans="1:12" ht="15.95" customHeight="1" x14ac:dyDescent="0.2">
      <c r="A25" s="137">
        <v>18</v>
      </c>
      <c r="B25" s="126">
        <v>45795</v>
      </c>
      <c r="C25" s="127"/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45795</v>
      </c>
      <c r="L25" s="140"/>
    </row>
    <row r="26" spans="1:12" ht="15.95" customHeight="1" x14ac:dyDescent="0.2">
      <c r="A26" s="137">
        <v>19</v>
      </c>
      <c r="B26" s="126">
        <v>45796</v>
      </c>
      <c r="C26" s="127"/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45796</v>
      </c>
      <c r="L26" s="140"/>
    </row>
    <row r="27" spans="1:12" ht="15.95" customHeight="1" x14ac:dyDescent="0.2">
      <c r="A27" s="137">
        <v>20</v>
      </c>
      <c r="B27" s="126">
        <v>45797</v>
      </c>
      <c r="C27" s="127"/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45797</v>
      </c>
      <c r="L27" s="140"/>
    </row>
    <row r="28" spans="1:12" ht="15.95" customHeight="1" x14ac:dyDescent="0.2">
      <c r="A28" s="137">
        <v>21</v>
      </c>
      <c r="B28" s="126">
        <v>45798</v>
      </c>
      <c r="C28" s="127"/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45798</v>
      </c>
      <c r="L28" s="140"/>
    </row>
    <row r="29" spans="1:12" ht="15.95" customHeight="1" x14ac:dyDescent="0.2">
      <c r="A29" s="137">
        <v>22</v>
      </c>
      <c r="B29" s="126">
        <v>45799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45799</v>
      </c>
      <c r="L29" s="140"/>
    </row>
    <row r="30" spans="1:12" ht="15.95" customHeight="1" x14ac:dyDescent="0.2">
      <c r="A30" s="137">
        <v>23</v>
      </c>
      <c r="B30" s="126">
        <v>45800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45800</v>
      </c>
      <c r="L30" s="140"/>
    </row>
    <row r="31" spans="1:12" ht="15.95" customHeight="1" x14ac:dyDescent="0.2">
      <c r="A31" s="137">
        <v>24</v>
      </c>
      <c r="B31" s="126">
        <v>45801</v>
      </c>
      <c r="C31" s="127"/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45801</v>
      </c>
      <c r="L31" s="140"/>
    </row>
    <row r="32" spans="1:12" ht="15.95" customHeight="1" x14ac:dyDescent="0.2">
      <c r="A32" s="137">
        <v>25</v>
      </c>
      <c r="B32" s="126">
        <v>45802</v>
      </c>
      <c r="C32" s="127"/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45802</v>
      </c>
      <c r="L32" s="140"/>
    </row>
    <row r="33" spans="1:12" ht="15.95" customHeight="1" x14ac:dyDescent="0.2">
      <c r="A33" s="137">
        <v>26</v>
      </c>
      <c r="B33" s="126">
        <v>45803</v>
      </c>
      <c r="C33" s="127"/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45803</v>
      </c>
      <c r="L33" s="140"/>
    </row>
    <row r="34" spans="1:12" ht="15.95" customHeight="1" x14ac:dyDescent="0.2">
      <c r="A34" s="137">
        <v>27</v>
      </c>
      <c r="B34" s="126">
        <v>45804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45804</v>
      </c>
      <c r="L34" s="140"/>
    </row>
    <row r="35" spans="1:12" ht="15.95" customHeight="1" x14ac:dyDescent="0.2">
      <c r="A35" s="137">
        <v>28</v>
      </c>
      <c r="B35" s="126">
        <v>45805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45805</v>
      </c>
      <c r="L35" s="140"/>
    </row>
    <row r="36" spans="1:12" ht="15.95" customHeight="1" x14ac:dyDescent="0.2">
      <c r="A36" s="137">
        <v>29</v>
      </c>
      <c r="B36" s="126">
        <v>45806</v>
      </c>
      <c r="C36" s="127" t="s">
        <v>202</v>
      </c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45806</v>
      </c>
      <c r="L36" s="140"/>
    </row>
    <row r="37" spans="1:12" ht="15.95" customHeight="1" x14ac:dyDescent="0.2">
      <c r="A37" s="137">
        <v>30</v>
      </c>
      <c r="B37" s="126">
        <v>45807</v>
      </c>
      <c r="C37" s="127"/>
      <c r="D37" s="128"/>
      <c r="E37" s="129"/>
      <c r="F37" s="130"/>
      <c r="G37" s="131" t="str">
        <f t="shared" si="1"/>
        <v/>
      </c>
      <c r="H37" s="132"/>
      <c r="I37" s="132"/>
      <c r="J37" s="138"/>
      <c r="K37" s="139">
        <f t="shared" si="0"/>
        <v>45807</v>
      </c>
      <c r="L37" s="140"/>
    </row>
    <row r="38" spans="1:12" ht="15.95" customHeight="1" x14ac:dyDescent="0.2">
      <c r="A38" s="137">
        <v>31</v>
      </c>
      <c r="B38" s="126">
        <v>45808</v>
      </c>
      <c r="C38" s="127"/>
      <c r="D38" s="128"/>
      <c r="E38" s="129"/>
      <c r="F38" s="130"/>
      <c r="G38" s="131" t="str">
        <f t="shared" si="1"/>
        <v/>
      </c>
      <c r="H38" s="132"/>
      <c r="I38" s="132"/>
      <c r="J38" s="138"/>
      <c r="K38" s="139">
        <f t="shared" si="0"/>
        <v>45808</v>
      </c>
      <c r="L38" s="140"/>
    </row>
    <row r="39" spans="1:12" ht="15.95" hidden="1" customHeight="1" x14ac:dyDescent="0.2">
      <c r="A39" s="137">
        <v>32</v>
      </c>
      <c r="B39" s="126">
        <f t="shared" ref="B39:B42" si="2">IF(B38="","",SUM(B38+1))</f>
        <v>45809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45809</v>
      </c>
      <c r="L39" s="140"/>
    </row>
    <row r="40" spans="1:12" ht="15.95" hidden="1" customHeight="1" x14ac:dyDescent="0.2">
      <c r="A40" s="137">
        <v>33</v>
      </c>
      <c r="B40" s="126">
        <f t="shared" si="2"/>
        <v>45810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45810</v>
      </c>
      <c r="L40" s="140"/>
    </row>
    <row r="41" spans="1:12" ht="15.95" hidden="1" customHeight="1" x14ac:dyDescent="0.2">
      <c r="A41" s="137">
        <v>34</v>
      </c>
      <c r="B41" s="126">
        <f t="shared" si="2"/>
        <v>45811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45811</v>
      </c>
      <c r="L41" s="140"/>
    </row>
    <row r="42" spans="1:12" ht="15.95" hidden="1" customHeight="1" x14ac:dyDescent="0.2">
      <c r="A42" s="137">
        <v>35</v>
      </c>
      <c r="B42" s="126">
        <f t="shared" si="2"/>
        <v>45812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45812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>SUM(G8:G42)</f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45784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>
        <f>Apr!H51</f>
        <v>0</v>
      </c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>
        <f>Apr!H52</f>
        <v>0</v>
      </c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I43+Apr!I49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J43+Apr!I50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M0BCDOwZ3dme4ZajzJbFoNrRumGAwh/Amndq8YYb6zYMo8yCWpHYFWIEWXdgH63sEpZImWB37T1iexSRnVRCOA==" saltValue="AZKKTFjR2SIZm/OrS75JtA==" spinCount="100000" sheet="1" formatCells="0" insertHyperlinks="0"/>
  <conditionalFormatting sqref="B8:B42 K8:K42">
    <cfRule type="expression" dxfId="15" priority="1" stopIfTrue="1">
      <formula>WEEKDAY($B8)=7</formula>
    </cfRule>
    <cfRule type="expression" dxfId="14" priority="2" stopIfTrue="1">
      <formula>WEEKDAY($B8)=1</formula>
    </cfRule>
  </conditionalFormatting>
  <hyperlinks>
    <hyperlink ref="C2" location="Zentrale!A10" display="Zentrale!A10" xr:uid="{00000000-0004-0000-0600-000000000000}"/>
    <hyperlink ref="I2" location="Umrechnung!A1" display="Umrechnung!A1" xr:uid="{00000000-0004-0000-06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L57"/>
  <sheetViews>
    <sheetView showRowColHeaders="0" zoomScaleNormal="100" workbookViewId="0">
      <pane ySplit="7" topLeftCell="A8" activePane="bottomLeft" state="frozenSplit"/>
      <selection activeCell="B8" sqref="B8:B38"/>
      <selection pane="bottomLeft" activeCell="C8" sqref="C8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199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f>Mai!G6</f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45815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45809</v>
      </c>
      <c r="C8" s="127"/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45809</v>
      </c>
      <c r="L8" s="136"/>
    </row>
    <row r="9" spans="1:12" ht="15.95" customHeight="1" x14ac:dyDescent="0.2">
      <c r="A9" s="137">
        <v>2</v>
      </c>
      <c r="B9" s="126">
        <v>45810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45810</v>
      </c>
      <c r="L9" s="140"/>
    </row>
    <row r="10" spans="1:12" ht="15.95" customHeight="1" x14ac:dyDescent="0.2">
      <c r="A10" s="137">
        <v>3</v>
      </c>
      <c r="B10" s="126">
        <v>45811</v>
      </c>
      <c r="C10" s="127"/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45811</v>
      </c>
      <c r="L10" s="140"/>
    </row>
    <row r="11" spans="1:12" ht="15.95" customHeight="1" x14ac:dyDescent="0.2">
      <c r="A11" s="141">
        <v>4</v>
      </c>
      <c r="B11" s="126">
        <v>45812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45812</v>
      </c>
      <c r="L11" s="140"/>
    </row>
    <row r="12" spans="1:12" ht="15.95" customHeight="1" x14ac:dyDescent="0.2">
      <c r="A12" s="137">
        <v>5</v>
      </c>
      <c r="B12" s="126">
        <v>45813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45813</v>
      </c>
      <c r="L12" s="140"/>
    </row>
    <row r="13" spans="1:12" ht="15.95" customHeight="1" x14ac:dyDescent="0.2">
      <c r="A13" s="137">
        <v>6</v>
      </c>
      <c r="B13" s="126">
        <v>45814</v>
      </c>
      <c r="C13" s="127"/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45814</v>
      </c>
      <c r="L13" s="140"/>
    </row>
    <row r="14" spans="1:12" ht="15.95" customHeight="1" x14ac:dyDescent="0.2">
      <c r="A14" s="137">
        <v>7</v>
      </c>
      <c r="B14" s="126">
        <v>45815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45815</v>
      </c>
      <c r="L14" s="140"/>
    </row>
    <row r="15" spans="1:12" ht="15.95" customHeight="1" x14ac:dyDescent="0.2">
      <c r="A15" s="137">
        <v>8</v>
      </c>
      <c r="B15" s="126">
        <v>45816</v>
      </c>
      <c r="C15" s="127" t="s">
        <v>201</v>
      </c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45816</v>
      </c>
      <c r="L15" s="140"/>
    </row>
    <row r="16" spans="1:12" ht="15.95" customHeight="1" x14ac:dyDescent="0.2">
      <c r="A16" s="137">
        <v>9</v>
      </c>
      <c r="B16" s="126">
        <v>45817</v>
      </c>
      <c r="C16" s="127" t="s">
        <v>201</v>
      </c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45817</v>
      </c>
      <c r="L16" s="140"/>
    </row>
    <row r="17" spans="1:12" ht="15.95" customHeight="1" x14ac:dyDescent="0.2">
      <c r="A17" s="142" t="s">
        <v>232</v>
      </c>
      <c r="B17" s="126">
        <v>45818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45818</v>
      </c>
      <c r="L17" s="140"/>
    </row>
    <row r="18" spans="1:12" ht="15.95" customHeight="1" x14ac:dyDescent="0.2">
      <c r="A18" s="137">
        <v>11</v>
      </c>
      <c r="B18" s="126">
        <v>45819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45819</v>
      </c>
      <c r="L18" s="140"/>
    </row>
    <row r="19" spans="1:12" ht="15.95" customHeight="1" x14ac:dyDescent="0.2">
      <c r="A19" s="137">
        <v>12</v>
      </c>
      <c r="B19" s="126">
        <v>45820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45820</v>
      </c>
      <c r="L19" s="140"/>
    </row>
    <row r="20" spans="1:12" ht="15.95" customHeight="1" x14ac:dyDescent="0.2">
      <c r="A20" s="137">
        <v>13</v>
      </c>
      <c r="B20" s="126">
        <v>45821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45821</v>
      </c>
      <c r="L20" s="140"/>
    </row>
    <row r="21" spans="1:12" ht="15.95" customHeight="1" x14ac:dyDescent="0.2">
      <c r="A21" s="137">
        <v>14</v>
      </c>
      <c r="B21" s="126">
        <v>45822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45822</v>
      </c>
      <c r="L21" s="140"/>
    </row>
    <row r="22" spans="1:12" ht="15.95" customHeight="1" x14ac:dyDescent="0.2">
      <c r="A22" s="137">
        <v>15</v>
      </c>
      <c r="B22" s="126">
        <v>45823</v>
      </c>
      <c r="C22" s="127"/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45823</v>
      </c>
      <c r="L22" s="140"/>
    </row>
    <row r="23" spans="1:12" ht="15.95" customHeight="1" x14ac:dyDescent="0.2">
      <c r="A23" s="137">
        <v>16</v>
      </c>
      <c r="B23" s="126">
        <v>45824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45824</v>
      </c>
      <c r="L23" s="140"/>
    </row>
    <row r="24" spans="1:12" ht="15.95" customHeight="1" x14ac:dyDescent="0.2">
      <c r="A24" s="137">
        <v>17</v>
      </c>
      <c r="B24" s="126">
        <v>45825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45825</v>
      </c>
      <c r="L24" s="140"/>
    </row>
    <row r="25" spans="1:12" ht="15.95" customHeight="1" x14ac:dyDescent="0.2">
      <c r="A25" s="137">
        <v>18</v>
      </c>
      <c r="B25" s="126">
        <v>45826</v>
      </c>
      <c r="C25" s="127"/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45826</v>
      </c>
      <c r="L25" s="140"/>
    </row>
    <row r="26" spans="1:12" ht="15.95" customHeight="1" x14ac:dyDescent="0.2">
      <c r="A26" s="137">
        <v>19</v>
      </c>
      <c r="B26" s="126">
        <v>45827</v>
      </c>
      <c r="C26" s="127" t="s">
        <v>200</v>
      </c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45827</v>
      </c>
      <c r="L26" s="140"/>
    </row>
    <row r="27" spans="1:12" ht="15.95" customHeight="1" x14ac:dyDescent="0.2">
      <c r="A27" s="137">
        <v>20</v>
      </c>
      <c r="B27" s="126">
        <v>45828</v>
      </c>
      <c r="C27" s="127"/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45828</v>
      </c>
      <c r="L27" s="140"/>
    </row>
    <row r="28" spans="1:12" ht="15.95" customHeight="1" x14ac:dyDescent="0.2">
      <c r="A28" s="137">
        <v>21</v>
      </c>
      <c r="B28" s="126">
        <v>45829</v>
      </c>
      <c r="C28" s="127"/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45829</v>
      </c>
      <c r="L28" s="140"/>
    </row>
    <row r="29" spans="1:12" ht="15.95" customHeight="1" x14ac:dyDescent="0.2">
      <c r="A29" s="137">
        <v>22</v>
      </c>
      <c r="B29" s="126">
        <v>45830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45830</v>
      </c>
      <c r="L29" s="140"/>
    </row>
    <row r="30" spans="1:12" ht="15.95" customHeight="1" x14ac:dyDescent="0.2">
      <c r="A30" s="137">
        <v>23</v>
      </c>
      <c r="B30" s="126">
        <v>45831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45831</v>
      </c>
      <c r="L30" s="140"/>
    </row>
    <row r="31" spans="1:12" ht="15.95" customHeight="1" x14ac:dyDescent="0.2">
      <c r="A31" s="137">
        <v>24</v>
      </c>
      <c r="B31" s="126">
        <v>45832</v>
      </c>
      <c r="C31" s="127"/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45832</v>
      </c>
      <c r="L31" s="140"/>
    </row>
    <row r="32" spans="1:12" ht="15.95" customHeight="1" x14ac:dyDescent="0.2">
      <c r="A32" s="137">
        <v>25</v>
      </c>
      <c r="B32" s="126">
        <v>45833</v>
      </c>
      <c r="C32" s="127"/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45833</v>
      </c>
      <c r="L32" s="140"/>
    </row>
    <row r="33" spans="1:12" ht="15.95" customHeight="1" x14ac:dyDescent="0.2">
      <c r="A33" s="137">
        <v>26</v>
      </c>
      <c r="B33" s="126">
        <v>45834</v>
      </c>
      <c r="C33" s="127"/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45834</v>
      </c>
      <c r="L33" s="140"/>
    </row>
    <row r="34" spans="1:12" ht="15.95" customHeight="1" x14ac:dyDescent="0.2">
      <c r="A34" s="137">
        <v>27</v>
      </c>
      <c r="B34" s="126">
        <v>45835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45835</v>
      </c>
      <c r="L34" s="140"/>
    </row>
    <row r="35" spans="1:12" ht="15.95" customHeight="1" x14ac:dyDescent="0.2">
      <c r="A35" s="137">
        <v>28</v>
      </c>
      <c r="B35" s="126">
        <v>45836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45836</v>
      </c>
      <c r="L35" s="140"/>
    </row>
    <row r="36" spans="1:12" ht="15.95" customHeight="1" x14ac:dyDescent="0.2">
      <c r="A36" s="137">
        <v>29</v>
      </c>
      <c r="B36" s="126">
        <v>45837</v>
      </c>
      <c r="C36" s="127"/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45837</v>
      </c>
      <c r="L36" s="140"/>
    </row>
    <row r="37" spans="1:12" ht="15.95" customHeight="1" x14ac:dyDescent="0.2">
      <c r="A37" s="137">
        <v>30</v>
      </c>
      <c r="B37" s="126">
        <v>45838</v>
      </c>
      <c r="C37" s="127"/>
      <c r="D37" s="128"/>
      <c r="E37" s="129"/>
      <c r="F37" s="130"/>
      <c r="G37" s="131" t="str">
        <f t="shared" si="1"/>
        <v/>
      </c>
      <c r="H37" s="132"/>
      <c r="I37" s="132"/>
      <c r="J37" s="138"/>
      <c r="K37" s="139">
        <f t="shared" si="0"/>
        <v>45838</v>
      </c>
      <c r="L37" s="140"/>
    </row>
    <row r="38" spans="1:12" ht="15.95" hidden="1" customHeight="1" x14ac:dyDescent="0.2">
      <c r="A38" s="137">
        <v>31</v>
      </c>
      <c r="B38" s="126">
        <f t="shared" ref="B38:B42" si="2">IF(B37="","",SUM(B37+1))</f>
        <v>45839</v>
      </c>
      <c r="C38" s="173"/>
      <c r="D38" s="144"/>
      <c r="E38" s="145"/>
      <c r="F38" s="146"/>
      <c r="G38" s="131" t="str">
        <f t="shared" si="1"/>
        <v/>
      </c>
      <c r="H38" s="148"/>
      <c r="I38" s="148"/>
      <c r="J38" s="149"/>
      <c r="K38" s="139">
        <f t="shared" si="0"/>
        <v>45839</v>
      </c>
      <c r="L38" s="140"/>
    </row>
    <row r="39" spans="1:12" ht="15.95" hidden="1" customHeight="1" x14ac:dyDescent="0.2">
      <c r="A39" s="137">
        <v>32</v>
      </c>
      <c r="B39" s="126">
        <f t="shared" si="2"/>
        <v>45840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45840</v>
      </c>
      <c r="L39" s="140"/>
    </row>
    <row r="40" spans="1:12" ht="15.95" hidden="1" customHeight="1" x14ac:dyDescent="0.2">
      <c r="A40" s="137">
        <v>33</v>
      </c>
      <c r="B40" s="126">
        <f t="shared" si="2"/>
        <v>45841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45841</v>
      </c>
      <c r="L40" s="140"/>
    </row>
    <row r="41" spans="1:12" ht="15.95" hidden="1" customHeight="1" x14ac:dyDescent="0.2">
      <c r="A41" s="137">
        <v>34</v>
      </c>
      <c r="B41" s="126">
        <f t="shared" si="2"/>
        <v>45842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45842</v>
      </c>
      <c r="L41" s="140"/>
    </row>
    <row r="42" spans="1:12" ht="15.95" hidden="1" customHeight="1" x14ac:dyDescent="0.2">
      <c r="A42" s="137">
        <v>35</v>
      </c>
      <c r="B42" s="126">
        <f t="shared" si="2"/>
        <v>45843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45843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>SUM(G8:G42)</f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45815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>
        <f>Mai!H51</f>
        <v>0</v>
      </c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>
        <f>Mai!H52</f>
        <v>0</v>
      </c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I43+Mai!I49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J43+Mai!I50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UHxmdDbpxaMZ+0D9OciRbWbEocIecz8Q78dhexrkM4Zc3WEcQqzGJnUhzls0cuYOj31Eb10pdQA7FMGVs4CfWA==" saltValue="i5LSVtg0sJENiZrunBITbA==" spinCount="100000" sheet="1" formatCells="0" insertHyperlinks="0"/>
  <conditionalFormatting sqref="B8:B42 K8:K42">
    <cfRule type="expression" dxfId="13" priority="1" stopIfTrue="1">
      <formula>WEEKDAY($B8)=7</formula>
    </cfRule>
    <cfRule type="expression" dxfId="12" priority="2" stopIfTrue="1">
      <formula>WEEKDAY($B8)=1</formula>
    </cfRule>
  </conditionalFormatting>
  <hyperlinks>
    <hyperlink ref="C2" location="Zentrale!A10" display="Zentrale!A10" xr:uid="{00000000-0004-0000-0700-000000000000}"/>
    <hyperlink ref="I2" location="Umrechnung!A1" display="Umrechnung!A1" xr:uid="{00000000-0004-0000-07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L57"/>
  <sheetViews>
    <sheetView showRowColHeaders="0" zoomScaleNormal="100" workbookViewId="0">
      <pane ySplit="7" topLeftCell="A8" activePane="bottomLeft" state="frozenSplit"/>
      <selection activeCell="B8" sqref="B8:B38"/>
      <selection pane="bottomLeft" activeCell="C8" sqref="C8"/>
    </sheetView>
  </sheetViews>
  <sheetFormatPr baseColWidth="10" defaultRowHeight="12.75" x14ac:dyDescent="0.2"/>
  <cols>
    <col min="1" max="1" width="5.28515625" style="94" customWidth="1"/>
    <col min="2" max="2" width="10.140625" style="172" customWidth="1"/>
    <col min="3" max="3" width="21.28515625" style="94" customWidth="1"/>
    <col min="4" max="4" width="1.5703125" style="94" customWidth="1"/>
    <col min="5" max="7" width="8" style="94" customWidth="1"/>
    <col min="8" max="10" width="7.5703125" style="94" customWidth="1"/>
    <col min="11" max="11" width="4.140625" style="94" customWidth="1"/>
    <col min="12" max="12" width="1.5703125" style="94" customWidth="1"/>
    <col min="13" max="16384" width="11.42578125" style="94"/>
  </cols>
  <sheetData>
    <row r="1" spans="1:12" ht="6" customHeight="1" x14ac:dyDescent="0.25">
      <c r="A1" s="174" t="s">
        <v>0</v>
      </c>
      <c r="B1" s="91"/>
      <c r="C1" s="92"/>
      <c r="D1" s="78"/>
      <c r="E1" s="78"/>
      <c r="F1" s="93"/>
      <c r="G1" s="78"/>
      <c r="H1" s="78"/>
      <c r="I1" s="78"/>
      <c r="J1" s="78"/>
      <c r="K1" s="78"/>
      <c r="L1" s="78"/>
    </row>
    <row r="2" spans="1:12" x14ac:dyDescent="0.2">
      <c r="A2" s="95"/>
      <c r="B2" s="96"/>
      <c r="C2" s="19" t="s">
        <v>1</v>
      </c>
      <c r="D2" s="10"/>
      <c r="E2" s="17" t="s">
        <v>203</v>
      </c>
      <c r="F2" s="10"/>
      <c r="G2" s="10"/>
      <c r="H2" s="10"/>
      <c r="I2" s="97" t="s">
        <v>151</v>
      </c>
      <c r="J2" s="19"/>
      <c r="K2" s="10"/>
      <c r="L2" s="10"/>
    </row>
    <row r="3" spans="1:12" ht="6" customHeight="1" x14ac:dyDescent="0.2">
      <c r="A3" s="98"/>
      <c r="B3" s="96"/>
      <c r="C3" s="99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62"/>
      <c r="B4" s="100"/>
      <c r="C4" s="101" t="str">
        <f>IF(Mitarbeiter!E10="","",Mitarbeiter!E10)</f>
        <v>Karl Mustermann</v>
      </c>
      <c r="D4" s="62"/>
      <c r="E4" s="62"/>
      <c r="F4" s="62"/>
      <c r="G4" s="62"/>
      <c r="H4" s="102"/>
      <c r="I4" s="62"/>
      <c r="J4" s="62"/>
      <c r="K4" s="62"/>
      <c r="L4" s="62"/>
    </row>
    <row r="5" spans="1:12" x14ac:dyDescent="0.2">
      <c r="A5" s="62"/>
      <c r="B5" s="103"/>
      <c r="C5" s="101" t="s">
        <v>152</v>
      </c>
      <c r="D5" s="62"/>
      <c r="E5" s="65"/>
      <c r="F5" s="102" t="s">
        <v>153</v>
      </c>
      <c r="G5" s="104">
        <f>Jun!G6</f>
        <v>0</v>
      </c>
      <c r="H5" s="105"/>
      <c r="I5" s="106" t="s">
        <v>154</v>
      </c>
      <c r="J5" s="107"/>
      <c r="K5" s="65"/>
      <c r="L5" s="108"/>
    </row>
    <row r="6" spans="1:12" ht="13.5" thickBot="1" x14ac:dyDescent="0.25">
      <c r="A6" s="74"/>
      <c r="B6" s="109"/>
      <c r="C6" s="110">
        <f>B14</f>
        <v>45845</v>
      </c>
      <c r="D6" s="62"/>
      <c r="E6" s="111">
        <f>E43</f>
        <v>0</v>
      </c>
      <c r="F6" s="111">
        <f>F43</f>
        <v>0</v>
      </c>
      <c r="G6" s="111">
        <f>G43+G5</f>
        <v>0</v>
      </c>
      <c r="H6" s="112">
        <f>H43</f>
        <v>0</v>
      </c>
      <c r="I6" s="113">
        <f>I43</f>
        <v>0</v>
      </c>
      <c r="J6" s="114">
        <f>J43</f>
        <v>0</v>
      </c>
      <c r="K6" s="112"/>
      <c r="L6" s="111"/>
    </row>
    <row r="7" spans="1:12" ht="20.100000000000001" customHeight="1" thickBot="1" x14ac:dyDescent="0.25">
      <c r="A7" s="115" t="s">
        <v>68</v>
      </c>
      <c r="B7" s="115" t="s">
        <v>71</v>
      </c>
      <c r="C7" s="116" t="s">
        <v>10</v>
      </c>
      <c r="D7" s="117"/>
      <c r="E7" s="118" t="s">
        <v>79</v>
      </c>
      <c r="F7" s="119" t="s">
        <v>81</v>
      </c>
      <c r="G7" s="120" t="s">
        <v>83</v>
      </c>
      <c r="H7" s="121" t="s">
        <v>85</v>
      </c>
      <c r="I7" s="122" t="s">
        <v>87</v>
      </c>
      <c r="J7" s="123" t="s">
        <v>155</v>
      </c>
      <c r="K7" s="121"/>
      <c r="L7" s="124"/>
    </row>
    <row r="8" spans="1:12" ht="15.95" customHeight="1" x14ac:dyDescent="0.2">
      <c r="A8" s="125">
        <v>1</v>
      </c>
      <c r="B8" s="126">
        <v>45839</v>
      </c>
      <c r="C8" s="127"/>
      <c r="D8" s="128"/>
      <c r="E8" s="129"/>
      <c r="F8" s="130"/>
      <c r="G8" s="131" t="str">
        <f>IF(OR(E8&gt;24,F8&gt;24),"Nein",IF(COUNTA(E8:F8)&lt;2,"",F8-E8))</f>
        <v/>
      </c>
      <c r="H8" s="132"/>
      <c r="I8" s="133"/>
      <c r="J8" s="134"/>
      <c r="K8" s="135">
        <f>IF(B8="","",B8)</f>
        <v>45839</v>
      </c>
      <c r="L8" s="136"/>
    </row>
    <row r="9" spans="1:12" ht="15.95" customHeight="1" x14ac:dyDescent="0.2">
      <c r="A9" s="137">
        <v>2</v>
      </c>
      <c r="B9" s="126">
        <v>45840</v>
      </c>
      <c r="C9" s="127"/>
      <c r="D9" s="128"/>
      <c r="E9" s="129"/>
      <c r="F9" s="130"/>
      <c r="G9" s="131" t="str">
        <f>IF(OR(E9&gt;24,F9&gt;24),"Nein",IF(COUNTA(E9:F9)&lt;2,"",F9-E9))</f>
        <v/>
      </c>
      <c r="H9" s="132"/>
      <c r="I9" s="132"/>
      <c r="J9" s="138"/>
      <c r="K9" s="139">
        <f t="shared" ref="K9:K42" si="0">IF(B9="","",B9)</f>
        <v>45840</v>
      </c>
      <c r="L9" s="140"/>
    </row>
    <row r="10" spans="1:12" ht="15.95" customHeight="1" x14ac:dyDescent="0.2">
      <c r="A10" s="137">
        <v>3</v>
      </c>
      <c r="B10" s="126">
        <v>45841</v>
      </c>
      <c r="C10" s="127"/>
      <c r="D10" s="128"/>
      <c r="E10" s="129"/>
      <c r="F10" s="130"/>
      <c r="G10" s="131" t="str">
        <f t="shared" ref="G10:G42" si="1">IF(OR(E10&gt;24,F10&gt;24),"Nein",IF(COUNTA(E10:F10)&lt;2,"",F10-E10))</f>
        <v/>
      </c>
      <c r="H10" s="132"/>
      <c r="I10" s="132"/>
      <c r="J10" s="138"/>
      <c r="K10" s="139">
        <f t="shared" si="0"/>
        <v>45841</v>
      </c>
      <c r="L10" s="140"/>
    </row>
    <row r="11" spans="1:12" ht="15.95" customHeight="1" x14ac:dyDescent="0.2">
      <c r="A11" s="141">
        <v>4</v>
      </c>
      <c r="B11" s="126">
        <v>45842</v>
      </c>
      <c r="C11" s="127"/>
      <c r="D11" s="128"/>
      <c r="E11" s="129"/>
      <c r="F11" s="130"/>
      <c r="G11" s="131" t="str">
        <f t="shared" si="1"/>
        <v/>
      </c>
      <c r="H11" s="132"/>
      <c r="I11" s="132"/>
      <c r="J11" s="138"/>
      <c r="K11" s="139">
        <f t="shared" si="0"/>
        <v>45842</v>
      </c>
      <c r="L11" s="140"/>
    </row>
    <row r="12" spans="1:12" ht="15.95" customHeight="1" x14ac:dyDescent="0.2">
      <c r="A12" s="137">
        <v>5</v>
      </c>
      <c r="B12" s="126">
        <v>45843</v>
      </c>
      <c r="C12" s="127"/>
      <c r="D12" s="128"/>
      <c r="E12" s="129"/>
      <c r="F12" s="130"/>
      <c r="G12" s="131" t="str">
        <f t="shared" si="1"/>
        <v/>
      </c>
      <c r="H12" s="132"/>
      <c r="I12" s="132"/>
      <c r="J12" s="138"/>
      <c r="K12" s="139">
        <f t="shared" si="0"/>
        <v>45843</v>
      </c>
      <c r="L12" s="140"/>
    </row>
    <row r="13" spans="1:12" ht="15.95" customHeight="1" x14ac:dyDescent="0.2">
      <c r="A13" s="137">
        <v>6</v>
      </c>
      <c r="B13" s="126">
        <v>45844</v>
      </c>
      <c r="C13" s="127"/>
      <c r="D13" s="128"/>
      <c r="E13" s="129"/>
      <c r="F13" s="130"/>
      <c r="G13" s="131" t="str">
        <f t="shared" si="1"/>
        <v/>
      </c>
      <c r="H13" s="132"/>
      <c r="I13" s="132"/>
      <c r="J13" s="138"/>
      <c r="K13" s="139">
        <f t="shared" si="0"/>
        <v>45844</v>
      </c>
      <c r="L13" s="140"/>
    </row>
    <row r="14" spans="1:12" ht="15.95" customHeight="1" x14ac:dyDescent="0.2">
      <c r="A14" s="137">
        <v>7</v>
      </c>
      <c r="B14" s="126">
        <v>45845</v>
      </c>
      <c r="C14" s="127"/>
      <c r="D14" s="128"/>
      <c r="E14" s="129"/>
      <c r="F14" s="130"/>
      <c r="G14" s="131" t="str">
        <f t="shared" si="1"/>
        <v/>
      </c>
      <c r="H14" s="132"/>
      <c r="I14" s="132"/>
      <c r="J14" s="138"/>
      <c r="K14" s="139">
        <f t="shared" si="0"/>
        <v>45845</v>
      </c>
      <c r="L14" s="140"/>
    </row>
    <row r="15" spans="1:12" ht="15.95" customHeight="1" x14ac:dyDescent="0.2">
      <c r="A15" s="137">
        <v>8</v>
      </c>
      <c r="B15" s="126">
        <v>45846</v>
      </c>
      <c r="C15" s="127"/>
      <c r="D15" s="128"/>
      <c r="E15" s="129"/>
      <c r="F15" s="130"/>
      <c r="G15" s="131" t="str">
        <f t="shared" si="1"/>
        <v/>
      </c>
      <c r="H15" s="132"/>
      <c r="I15" s="132"/>
      <c r="J15" s="138"/>
      <c r="K15" s="139">
        <f t="shared" si="0"/>
        <v>45846</v>
      </c>
      <c r="L15" s="140"/>
    </row>
    <row r="16" spans="1:12" ht="15.95" customHeight="1" x14ac:dyDescent="0.2">
      <c r="A16" s="137">
        <v>9</v>
      </c>
      <c r="B16" s="126">
        <v>45847</v>
      </c>
      <c r="C16" s="127"/>
      <c r="D16" s="128"/>
      <c r="E16" s="129"/>
      <c r="F16" s="130"/>
      <c r="G16" s="131" t="str">
        <f t="shared" si="1"/>
        <v/>
      </c>
      <c r="H16" s="132"/>
      <c r="I16" s="132"/>
      <c r="J16" s="138"/>
      <c r="K16" s="139">
        <f t="shared" si="0"/>
        <v>45847</v>
      </c>
      <c r="L16" s="140"/>
    </row>
    <row r="17" spans="1:12" ht="15.95" customHeight="1" x14ac:dyDescent="0.2">
      <c r="A17" s="142" t="s">
        <v>232</v>
      </c>
      <c r="B17" s="126">
        <v>45848</v>
      </c>
      <c r="C17" s="127"/>
      <c r="D17" s="128"/>
      <c r="E17" s="129"/>
      <c r="F17" s="130"/>
      <c r="G17" s="131" t="str">
        <f t="shared" si="1"/>
        <v/>
      </c>
      <c r="H17" s="132"/>
      <c r="I17" s="132"/>
      <c r="J17" s="138"/>
      <c r="K17" s="139">
        <f t="shared" si="0"/>
        <v>45848</v>
      </c>
      <c r="L17" s="140"/>
    </row>
    <row r="18" spans="1:12" ht="15.95" customHeight="1" x14ac:dyDescent="0.2">
      <c r="A18" s="137">
        <v>11</v>
      </c>
      <c r="B18" s="126">
        <v>45849</v>
      </c>
      <c r="C18" s="127"/>
      <c r="D18" s="128"/>
      <c r="E18" s="129"/>
      <c r="F18" s="130"/>
      <c r="G18" s="131" t="str">
        <f t="shared" si="1"/>
        <v/>
      </c>
      <c r="H18" s="132"/>
      <c r="I18" s="132"/>
      <c r="J18" s="138"/>
      <c r="K18" s="139">
        <f t="shared" si="0"/>
        <v>45849</v>
      </c>
      <c r="L18" s="140"/>
    </row>
    <row r="19" spans="1:12" ht="15.95" customHeight="1" x14ac:dyDescent="0.2">
      <c r="A19" s="137">
        <v>12</v>
      </c>
      <c r="B19" s="126">
        <v>45850</v>
      </c>
      <c r="C19" s="127"/>
      <c r="D19" s="128"/>
      <c r="E19" s="129"/>
      <c r="F19" s="130"/>
      <c r="G19" s="131" t="str">
        <f t="shared" si="1"/>
        <v/>
      </c>
      <c r="H19" s="132"/>
      <c r="I19" s="132"/>
      <c r="J19" s="138"/>
      <c r="K19" s="139">
        <f t="shared" si="0"/>
        <v>45850</v>
      </c>
      <c r="L19" s="140"/>
    </row>
    <row r="20" spans="1:12" ht="15.95" customHeight="1" x14ac:dyDescent="0.2">
      <c r="A20" s="137">
        <v>13</v>
      </c>
      <c r="B20" s="126">
        <v>45851</v>
      </c>
      <c r="C20" s="127"/>
      <c r="D20" s="128"/>
      <c r="E20" s="129"/>
      <c r="F20" s="130"/>
      <c r="G20" s="131" t="str">
        <f t="shared" si="1"/>
        <v/>
      </c>
      <c r="H20" s="132"/>
      <c r="I20" s="132"/>
      <c r="J20" s="138"/>
      <c r="K20" s="139">
        <f t="shared" si="0"/>
        <v>45851</v>
      </c>
      <c r="L20" s="140"/>
    </row>
    <row r="21" spans="1:12" ht="15.95" customHeight="1" x14ac:dyDescent="0.2">
      <c r="A21" s="137">
        <v>14</v>
      </c>
      <c r="B21" s="126">
        <v>45852</v>
      </c>
      <c r="C21" s="127"/>
      <c r="D21" s="128"/>
      <c r="E21" s="129"/>
      <c r="F21" s="130"/>
      <c r="G21" s="131" t="str">
        <f t="shared" si="1"/>
        <v/>
      </c>
      <c r="H21" s="132"/>
      <c r="I21" s="132"/>
      <c r="J21" s="138"/>
      <c r="K21" s="139">
        <f t="shared" si="0"/>
        <v>45852</v>
      </c>
      <c r="L21" s="140"/>
    </row>
    <row r="22" spans="1:12" ht="15.95" customHeight="1" x14ac:dyDescent="0.2">
      <c r="A22" s="137">
        <v>15</v>
      </c>
      <c r="B22" s="126">
        <v>45853</v>
      </c>
      <c r="C22" s="127"/>
      <c r="D22" s="128"/>
      <c r="E22" s="129"/>
      <c r="F22" s="130"/>
      <c r="G22" s="131" t="str">
        <f t="shared" si="1"/>
        <v/>
      </c>
      <c r="H22" s="132"/>
      <c r="I22" s="132"/>
      <c r="J22" s="138"/>
      <c r="K22" s="139">
        <f t="shared" si="0"/>
        <v>45853</v>
      </c>
      <c r="L22" s="140"/>
    </row>
    <row r="23" spans="1:12" ht="15.95" customHeight="1" x14ac:dyDescent="0.2">
      <c r="A23" s="137">
        <v>16</v>
      </c>
      <c r="B23" s="126">
        <v>45854</v>
      </c>
      <c r="C23" s="127"/>
      <c r="D23" s="128"/>
      <c r="E23" s="129"/>
      <c r="F23" s="130"/>
      <c r="G23" s="131" t="str">
        <f t="shared" si="1"/>
        <v/>
      </c>
      <c r="H23" s="132"/>
      <c r="I23" s="132"/>
      <c r="J23" s="138"/>
      <c r="K23" s="139">
        <f t="shared" si="0"/>
        <v>45854</v>
      </c>
      <c r="L23" s="140"/>
    </row>
    <row r="24" spans="1:12" ht="15.95" customHeight="1" x14ac:dyDescent="0.2">
      <c r="A24" s="137">
        <v>17</v>
      </c>
      <c r="B24" s="126">
        <v>45855</v>
      </c>
      <c r="C24" s="127"/>
      <c r="D24" s="128"/>
      <c r="E24" s="129"/>
      <c r="F24" s="130"/>
      <c r="G24" s="131" t="str">
        <f t="shared" si="1"/>
        <v/>
      </c>
      <c r="H24" s="132"/>
      <c r="I24" s="132"/>
      <c r="J24" s="138"/>
      <c r="K24" s="139">
        <f t="shared" si="0"/>
        <v>45855</v>
      </c>
      <c r="L24" s="140"/>
    </row>
    <row r="25" spans="1:12" ht="15.95" customHeight="1" x14ac:dyDescent="0.2">
      <c r="A25" s="137">
        <v>18</v>
      </c>
      <c r="B25" s="126">
        <v>45856</v>
      </c>
      <c r="C25" s="127"/>
      <c r="D25" s="128"/>
      <c r="E25" s="129"/>
      <c r="F25" s="130"/>
      <c r="G25" s="131" t="str">
        <f t="shared" si="1"/>
        <v/>
      </c>
      <c r="H25" s="132"/>
      <c r="I25" s="132"/>
      <c r="J25" s="138"/>
      <c r="K25" s="139">
        <f t="shared" si="0"/>
        <v>45856</v>
      </c>
      <c r="L25" s="140"/>
    </row>
    <row r="26" spans="1:12" ht="15.95" customHeight="1" x14ac:dyDescent="0.2">
      <c r="A26" s="137">
        <v>19</v>
      </c>
      <c r="B26" s="126">
        <v>45857</v>
      </c>
      <c r="C26" s="127"/>
      <c r="D26" s="128"/>
      <c r="E26" s="129"/>
      <c r="F26" s="130"/>
      <c r="G26" s="131" t="str">
        <f t="shared" si="1"/>
        <v/>
      </c>
      <c r="H26" s="132"/>
      <c r="I26" s="132"/>
      <c r="J26" s="138"/>
      <c r="K26" s="139">
        <f t="shared" si="0"/>
        <v>45857</v>
      </c>
      <c r="L26" s="140"/>
    </row>
    <row r="27" spans="1:12" ht="15.95" customHeight="1" x14ac:dyDescent="0.2">
      <c r="A27" s="137">
        <v>20</v>
      </c>
      <c r="B27" s="126">
        <v>45858</v>
      </c>
      <c r="C27" s="127"/>
      <c r="D27" s="128"/>
      <c r="E27" s="129"/>
      <c r="F27" s="130"/>
      <c r="G27" s="131" t="str">
        <f t="shared" si="1"/>
        <v/>
      </c>
      <c r="H27" s="132"/>
      <c r="I27" s="132"/>
      <c r="J27" s="138"/>
      <c r="K27" s="139">
        <f t="shared" si="0"/>
        <v>45858</v>
      </c>
      <c r="L27" s="140"/>
    </row>
    <row r="28" spans="1:12" ht="15.95" customHeight="1" x14ac:dyDescent="0.2">
      <c r="A28" s="137">
        <v>21</v>
      </c>
      <c r="B28" s="126">
        <v>45859</v>
      </c>
      <c r="C28" s="127"/>
      <c r="D28" s="128"/>
      <c r="E28" s="129"/>
      <c r="F28" s="130"/>
      <c r="G28" s="131" t="str">
        <f t="shared" si="1"/>
        <v/>
      </c>
      <c r="H28" s="132"/>
      <c r="I28" s="132"/>
      <c r="J28" s="138"/>
      <c r="K28" s="139">
        <f t="shared" si="0"/>
        <v>45859</v>
      </c>
      <c r="L28" s="140"/>
    </row>
    <row r="29" spans="1:12" ht="15.95" customHeight="1" x14ac:dyDescent="0.2">
      <c r="A29" s="137">
        <v>22</v>
      </c>
      <c r="B29" s="126">
        <v>45860</v>
      </c>
      <c r="C29" s="127"/>
      <c r="D29" s="128"/>
      <c r="E29" s="129"/>
      <c r="F29" s="130"/>
      <c r="G29" s="131" t="str">
        <f t="shared" si="1"/>
        <v/>
      </c>
      <c r="H29" s="132"/>
      <c r="I29" s="132"/>
      <c r="J29" s="138"/>
      <c r="K29" s="139">
        <f t="shared" si="0"/>
        <v>45860</v>
      </c>
      <c r="L29" s="140"/>
    </row>
    <row r="30" spans="1:12" ht="15.95" customHeight="1" x14ac:dyDescent="0.2">
      <c r="A30" s="137">
        <v>23</v>
      </c>
      <c r="B30" s="126">
        <v>45861</v>
      </c>
      <c r="C30" s="127"/>
      <c r="D30" s="128"/>
      <c r="E30" s="129"/>
      <c r="F30" s="130"/>
      <c r="G30" s="131" t="str">
        <f t="shared" si="1"/>
        <v/>
      </c>
      <c r="H30" s="132"/>
      <c r="I30" s="132"/>
      <c r="J30" s="138"/>
      <c r="K30" s="139">
        <f t="shared" si="0"/>
        <v>45861</v>
      </c>
      <c r="L30" s="140"/>
    </row>
    <row r="31" spans="1:12" ht="15.95" customHeight="1" x14ac:dyDescent="0.2">
      <c r="A31" s="137">
        <v>24</v>
      </c>
      <c r="B31" s="126">
        <v>45862</v>
      </c>
      <c r="C31" s="127"/>
      <c r="D31" s="128"/>
      <c r="E31" s="129"/>
      <c r="F31" s="130"/>
      <c r="G31" s="131" t="str">
        <f t="shared" si="1"/>
        <v/>
      </c>
      <c r="H31" s="132"/>
      <c r="I31" s="132"/>
      <c r="J31" s="138"/>
      <c r="K31" s="139">
        <f t="shared" si="0"/>
        <v>45862</v>
      </c>
      <c r="L31" s="140"/>
    </row>
    <row r="32" spans="1:12" ht="15.95" customHeight="1" x14ac:dyDescent="0.2">
      <c r="A32" s="137">
        <v>25</v>
      </c>
      <c r="B32" s="126">
        <v>45863</v>
      </c>
      <c r="C32" s="127"/>
      <c r="D32" s="128"/>
      <c r="E32" s="129"/>
      <c r="F32" s="130"/>
      <c r="G32" s="131" t="str">
        <f t="shared" si="1"/>
        <v/>
      </c>
      <c r="H32" s="132"/>
      <c r="I32" s="132"/>
      <c r="J32" s="138"/>
      <c r="K32" s="139">
        <f t="shared" si="0"/>
        <v>45863</v>
      </c>
      <c r="L32" s="140"/>
    </row>
    <row r="33" spans="1:12" ht="15.95" customHeight="1" x14ac:dyDescent="0.2">
      <c r="A33" s="137">
        <v>26</v>
      </c>
      <c r="B33" s="126">
        <v>45864</v>
      </c>
      <c r="C33" s="127"/>
      <c r="D33" s="128"/>
      <c r="E33" s="129"/>
      <c r="F33" s="130"/>
      <c r="G33" s="131" t="str">
        <f t="shared" si="1"/>
        <v/>
      </c>
      <c r="H33" s="132"/>
      <c r="I33" s="132"/>
      <c r="J33" s="138"/>
      <c r="K33" s="139">
        <f t="shared" si="0"/>
        <v>45864</v>
      </c>
      <c r="L33" s="140"/>
    </row>
    <row r="34" spans="1:12" ht="15.95" customHeight="1" x14ac:dyDescent="0.2">
      <c r="A34" s="137">
        <v>27</v>
      </c>
      <c r="B34" s="126">
        <v>45865</v>
      </c>
      <c r="C34" s="127"/>
      <c r="D34" s="128"/>
      <c r="E34" s="129"/>
      <c r="F34" s="130"/>
      <c r="G34" s="131" t="str">
        <f t="shared" si="1"/>
        <v/>
      </c>
      <c r="H34" s="132"/>
      <c r="I34" s="132"/>
      <c r="J34" s="138"/>
      <c r="K34" s="139">
        <f t="shared" si="0"/>
        <v>45865</v>
      </c>
      <c r="L34" s="140"/>
    </row>
    <row r="35" spans="1:12" ht="15.95" customHeight="1" x14ac:dyDescent="0.2">
      <c r="A35" s="137">
        <v>28</v>
      </c>
      <c r="B35" s="126">
        <v>45866</v>
      </c>
      <c r="C35" s="127"/>
      <c r="D35" s="128"/>
      <c r="E35" s="129"/>
      <c r="F35" s="130"/>
      <c r="G35" s="131" t="str">
        <f t="shared" si="1"/>
        <v/>
      </c>
      <c r="H35" s="132"/>
      <c r="I35" s="132"/>
      <c r="J35" s="138"/>
      <c r="K35" s="139">
        <f t="shared" si="0"/>
        <v>45866</v>
      </c>
      <c r="L35" s="140"/>
    </row>
    <row r="36" spans="1:12" ht="15.95" customHeight="1" x14ac:dyDescent="0.2">
      <c r="A36" s="137">
        <v>29</v>
      </c>
      <c r="B36" s="126">
        <v>45867</v>
      </c>
      <c r="C36" s="127"/>
      <c r="D36" s="128"/>
      <c r="E36" s="129"/>
      <c r="F36" s="130"/>
      <c r="G36" s="131" t="str">
        <f t="shared" si="1"/>
        <v/>
      </c>
      <c r="H36" s="132"/>
      <c r="I36" s="132"/>
      <c r="J36" s="138"/>
      <c r="K36" s="139">
        <f t="shared" si="0"/>
        <v>45867</v>
      </c>
      <c r="L36" s="140"/>
    </row>
    <row r="37" spans="1:12" ht="15.95" customHeight="1" x14ac:dyDescent="0.2">
      <c r="A37" s="137">
        <v>30</v>
      </c>
      <c r="B37" s="126">
        <v>45868</v>
      </c>
      <c r="C37" s="127"/>
      <c r="D37" s="128"/>
      <c r="E37" s="129"/>
      <c r="F37" s="130"/>
      <c r="G37" s="131" t="str">
        <f t="shared" si="1"/>
        <v/>
      </c>
      <c r="H37" s="132"/>
      <c r="I37" s="132"/>
      <c r="J37" s="138"/>
      <c r="K37" s="139">
        <f t="shared" si="0"/>
        <v>45868</v>
      </c>
      <c r="L37" s="140"/>
    </row>
    <row r="38" spans="1:12" ht="15.95" customHeight="1" x14ac:dyDescent="0.2">
      <c r="A38" s="137">
        <v>31</v>
      </c>
      <c r="B38" s="126">
        <v>45869</v>
      </c>
      <c r="C38" s="127"/>
      <c r="D38" s="128"/>
      <c r="E38" s="129"/>
      <c r="F38" s="130"/>
      <c r="G38" s="131" t="str">
        <f t="shared" si="1"/>
        <v/>
      </c>
      <c r="H38" s="132"/>
      <c r="I38" s="132"/>
      <c r="J38" s="138"/>
      <c r="K38" s="139">
        <f t="shared" si="0"/>
        <v>45869</v>
      </c>
      <c r="L38" s="140"/>
    </row>
    <row r="39" spans="1:12" ht="15.95" hidden="1" customHeight="1" x14ac:dyDescent="0.2">
      <c r="A39" s="137">
        <v>32</v>
      </c>
      <c r="B39" s="126">
        <f t="shared" ref="B39:B42" si="2">IF(B38="","",SUM(B38+1))</f>
        <v>45870</v>
      </c>
      <c r="C39" s="143"/>
      <c r="D39" s="144"/>
      <c r="E39" s="145"/>
      <c r="F39" s="146"/>
      <c r="G39" s="147" t="str">
        <f t="shared" si="1"/>
        <v/>
      </c>
      <c r="H39" s="148"/>
      <c r="I39" s="148"/>
      <c r="J39" s="149"/>
      <c r="K39" s="139">
        <f t="shared" si="0"/>
        <v>45870</v>
      </c>
      <c r="L39" s="140"/>
    </row>
    <row r="40" spans="1:12" ht="15.95" hidden="1" customHeight="1" x14ac:dyDescent="0.2">
      <c r="A40" s="137">
        <v>33</v>
      </c>
      <c r="B40" s="126">
        <f t="shared" si="2"/>
        <v>45871</v>
      </c>
      <c r="C40" s="143"/>
      <c r="D40" s="144"/>
      <c r="E40" s="145"/>
      <c r="F40" s="146"/>
      <c r="G40" s="147" t="str">
        <f t="shared" si="1"/>
        <v/>
      </c>
      <c r="H40" s="148"/>
      <c r="I40" s="148"/>
      <c r="J40" s="149"/>
      <c r="K40" s="139">
        <f t="shared" si="0"/>
        <v>45871</v>
      </c>
      <c r="L40" s="140"/>
    </row>
    <row r="41" spans="1:12" ht="15.95" hidden="1" customHeight="1" x14ac:dyDescent="0.2">
      <c r="A41" s="137">
        <v>34</v>
      </c>
      <c r="B41" s="126">
        <f t="shared" si="2"/>
        <v>45872</v>
      </c>
      <c r="C41" s="143"/>
      <c r="D41" s="144"/>
      <c r="E41" s="145"/>
      <c r="F41" s="146"/>
      <c r="G41" s="147" t="str">
        <f t="shared" si="1"/>
        <v/>
      </c>
      <c r="H41" s="148"/>
      <c r="I41" s="148"/>
      <c r="J41" s="149"/>
      <c r="K41" s="139">
        <f t="shared" si="0"/>
        <v>45872</v>
      </c>
      <c r="L41" s="140"/>
    </row>
    <row r="42" spans="1:12" ht="15.95" hidden="1" customHeight="1" x14ac:dyDescent="0.2">
      <c r="A42" s="137">
        <v>35</v>
      </c>
      <c r="B42" s="126">
        <f t="shared" si="2"/>
        <v>45873</v>
      </c>
      <c r="C42" s="143"/>
      <c r="D42" s="144"/>
      <c r="E42" s="145"/>
      <c r="F42" s="146"/>
      <c r="G42" s="147" t="str">
        <f t="shared" si="1"/>
        <v/>
      </c>
      <c r="H42" s="148"/>
      <c r="I42" s="148"/>
      <c r="J42" s="149"/>
      <c r="K42" s="139">
        <f t="shared" si="0"/>
        <v>45873</v>
      </c>
      <c r="L42" s="140"/>
    </row>
    <row r="43" spans="1:12" x14ac:dyDescent="0.2">
      <c r="A43" s="62"/>
      <c r="B43" s="150"/>
      <c r="C43" s="151"/>
      <c r="D43" s="152"/>
      <c r="E43" s="153">
        <f t="shared" ref="E43:J43" si="3">SUM(E8:E42)</f>
        <v>0</v>
      </c>
      <c r="F43" s="153">
        <f t="shared" si="3"/>
        <v>0</v>
      </c>
      <c r="G43" s="153">
        <f>SUM(G8:G42)</f>
        <v>0</v>
      </c>
      <c r="H43" s="154">
        <f t="shared" si="3"/>
        <v>0</v>
      </c>
      <c r="I43" s="155">
        <f t="shared" si="3"/>
        <v>0</v>
      </c>
      <c r="J43" s="155">
        <f t="shared" si="3"/>
        <v>0</v>
      </c>
      <c r="K43" s="156"/>
      <c r="L43" s="62"/>
    </row>
    <row r="44" spans="1:12" x14ac:dyDescent="0.2">
      <c r="A44" s="62"/>
      <c r="B44" s="150"/>
      <c r="C44" s="157">
        <f>C6</f>
        <v>45845</v>
      </c>
      <c r="D44" s="158"/>
      <c r="E44" s="158" t="str">
        <f t="shared" ref="E44:J44" si="4">E7</f>
        <v>Soll</v>
      </c>
      <c r="F44" s="158" t="str">
        <f t="shared" si="4"/>
        <v>Ist</v>
      </c>
      <c r="G44" s="158" t="str">
        <f t="shared" si="4"/>
        <v>Differenz</v>
      </c>
      <c r="H44" s="158" t="str">
        <f t="shared" si="4"/>
        <v>Urlaub</v>
      </c>
      <c r="I44" s="158" t="str">
        <f t="shared" si="4"/>
        <v>Krank</v>
      </c>
      <c r="J44" s="158" t="str">
        <f t="shared" si="4"/>
        <v>Sonst.</v>
      </c>
      <c r="K44" s="156"/>
      <c r="L44" s="62"/>
    </row>
    <row r="45" spans="1:12" x14ac:dyDescent="0.2">
      <c r="A45" s="62"/>
      <c r="B45" s="150"/>
      <c r="C45" s="159"/>
      <c r="D45" s="159"/>
      <c r="E45" s="160"/>
      <c r="F45" s="161"/>
      <c r="G45" s="162"/>
      <c r="H45" s="163"/>
      <c r="I45" s="163"/>
      <c r="J45" s="163"/>
      <c r="K45" s="163"/>
      <c r="L45" s="62"/>
    </row>
    <row r="46" spans="1:12" ht="18.75" x14ac:dyDescent="0.3">
      <c r="A46" s="64" t="str">
        <f>CONCATENATE(Mitarbeiter!$E$9,", ",Mitarbeiter!$E$10)</f>
        <v>Musterfirma, Karl Mustermann</v>
      </c>
      <c r="B46" s="62"/>
      <c r="C46" s="62"/>
      <c r="D46" s="62"/>
      <c r="E46" s="62"/>
      <c r="F46" s="62"/>
      <c r="G46" s="65"/>
      <c r="H46" s="62"/>
      <c r="I46" s="62"/>
      <c r="J46" s="62"/>
      <c r="K46" s="62"/>
      <c r="L46" s="62"/>
    </row>
    <row r="47" spans="1:12" x14ac:dyDescent="0.2">
      <c r="A47" s="62"/>
      <c r="B47" s="164"/>
      <c r="C47" s="62"/>
      <c r="D47" s="62"/>
      <c r="E47" s="62"/>
      <c r="F47" s="62"/>
      <c r="G47" s="102" t="s">
        <v>158</v>
      </c>
      <c r="H47" s="165">
        <f>Jun!H51</f>
        <v>0</v>
      </c>
      <c r="I47" s="166"/>
      <c r="J47" s="166"/>
      <c r="K47" s="62"/>
      <c r="L47" s="62"/>
    </row>
    <row r="48" spans="1:12" x14ac:dyDescent="0.2">
      <c r="A48" s="62"/>
      <c r="B48" s="164"/>
      <c r="C48" s="62"/>
      <c r="D48" s="62"/>
      <c r="E48" s="62"/>
      <c r="F48" s="62"/>
      <c r="G48" s="102" t="s">
        <v>159</v>
      </c>
      <c r="H48" s="165">
        <f>Jun!H52</f>
        <v>0</v>
      </c>
      <c r="I48" s="166"/>
      <c r="J48" s="166"/>
      <c r="K48" s="62"/>
      <c r="L48" s="62"/>
    </row>
    <row r="49" spans="1:12" x14ac:dyDescent="0.2">
      <c r="A49" s="62"/>
      <c r="B49" s="164"/>
      <c r="C49" s="62"/>
      <c r="D49" s="62"/>
      <c r="E49" s="62"/>
      <c r="F49" s="62"/>
      <c r="G49" s="162" t="s">
        <v>160</v>
      </c>
      <c r="H49" s="102"/>
      <c r="I49" s="167">
        <f>I43+Jun!I49</f>
        <v>0</v>
      </c>
      <c r="J49" s="163"/>
      <c r="K49" s="62"/>
      <c r="L49" s="62"/>
    </row>
    <row r="50" spans="1:12" x14ac:dyDescent="0.2">
      <c r="A50" s="62"/>
      <c r="B50" s="164"/>
      <c r="C50" s="62"/>
      <c r="D50" s="62"/>
      <c r="E50" s="62"/>
      <c r="F50" s="62"/>
      <c r="G50" s="162" t="s">
        <v>161</v>
      </c>
      <c r="H50" s="102"/>
      <c r="I50" s="167">
        <f>J43+Jun!I50</f>
        <v>0</v>
      </c>
      <c r="J50" s="62"/>
      <c r="K50" s="62"/>
      <c r="L50" s="62"/>
    </row>
    <row r="51" spans="1:12" x14ac:dyDescent="0.2">
      <c r="A51" s="62"/>
      <c r="B51" s="164"/>
      <c r="C51" s="62"/>
      <c r="D51" s="62"/>
      <c r="E51" s="62"/>
      <c r="F51" s="62"/>
      <c r="G51" s="102" t="s">
        <v>162</v>
      </c>
      <c r="H51" s="168">
        <f>IF((H53-H48)&lt;0,0,H53-H48)</f>
        <v>0</v>
      </c>
      <c r="I51" s="62"/>
      <c r="J51" s="62"/>
      <c r="K51" s="62"/>
      <c r="L51" s="62"/>
    </row>
    <row r="52" spans="1:12" x14ac:dyDescent="0.2">
      <c r="A52" s="62"/>
      <c r="B52" s="164"/>
      <c r="C52" s="62"/>
      <c r="D52" s="62"/>
      <c r="E52" s="62"/>
      <c r="F52" s="62"/>
      <c r="G52" s="102" t="s">
        <v>163</v>
      </c>
      <c r="H52" s="169">
        <f>IF((H53-H48)&lt;0,H53,H53-H51)</f>
        <v>0</v>
      </c>
      <c r="I52" s="62"/>
      <c r="J52" s="62"/>
      <c r="K52" s="62"/>
      <c r="L52" s="62"/>
    </row>
    <row r="53" spans="1:12" ht="15" x14ac:dyDescent="0.35">
      <c r="A53" s="62"/>
      <c r="B53" s="164"/>
      <c r="C53" s="62"/>
      <c r="D53" s="62"/>
      <c r="E53" s="62"/>
      <c r="F53" s="62"/>
      <c r="G53" s="102" t="s">
        <v>164</v>
      </c>
      <c r="H53" s="170">
        <f>H48+H47-H43</f>
        <v>0</v>
      </c>
      <c r="I53" s="62"/>
      <c r="J53" s="62"/>
      <c r="K53" s="62"/>
      <c r="L53" s="62"/>
    </row>
    <row r="54" spans="1:12" ht="15" x14ac:dyDescent="0.35">
      <c r="A54" s="62"/>
      <c r="B54" s="164"/>
      <c r="C54" s="62"/>
      <c r="D54" s="62"/>
      <c r="E54" s="62"/>
      <c r="F54" s="62"/>
      <c r="G54" s="102"/>
      <c r="H54" s="171"/>
      <c r="I54" s="62"/>
      <c r="J54" s="62"/>
      <c r="K54" s="62"/>
      <c r="L54" s="62"/>
    </row>
    <row r="55" spans="1:12" ht="15" x14ac:dyDescent="0.35">
      <c r="A55" s="62"/>
      <c r="B55" s="164"/>
      <c r="C55" s="62"/>
      <c r="D55" s="62"/>
      <c r="E55" s="62"/>
      <c r="F55" s="62"/>
      <c r="G55" s="102"/>
      <c r="H55" s="171"/>
      <c r="I55" s="62"/>
      <c r="J55" s="62"/>
      <c r="K55" s="62"/>
      <c r="L55" s="62"/>
    </row>
    <row r="56" spans="1:12" ht="15" x14ac:dyDescent="0.35">
      <c r="A56" s="62"/>
      <c r="B56" s="164"/>
      <c r="C56" s="62"/>
      <c r="D56" s="62"/>
      <c r="E56" s="62"/>
      <c r="F56" s="62"/>
      <c r="G56" s="102"/>
      <c r="H56" s="171"/>
      <c r="I56" s="62"/>
      <c r="J56" s="62"/>
      <c r="K56" s="62"/>
      <c r="L56" s="62"/>
    </row>
    <row r="57" spans="1:12" x14ac:dyDescent="0.2">
      <c r="A57" s="62"/>
      <c r="B57" s="164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sheetProtection algorithmName="SHA-512" hashValue="+89rgkb8Tq4gjQ8lJMCaolpmD343IkdnnubzKfMcxE8/E79t+UapkFJ9SA+Tc1PB8lmavHI/yxxOAf7DgLEg2w==" saltValue="iMYZ+5Ts9ay8Db69J7T4Cg==" spinCount="100000" sheet="1" formatCells="0" insertHyperlinks="0"/>
  <conditionalFormatting sqref="B8:B42 K8:K42">
    <cfRule type="expression" dxfId="11" priority="1" stopIfTrue="1">
      <formula>WEEKDAY($B8)=7</formula>
    </cfRule>
    <cfRule type="expression" dxfId="10" priority="2" stopIfTrue="1">
      <formula>WEEKDAY($B8)=1</formula>
    </cfRule>
  </conditionalFormatting>
  <hyperlinks>
    <hyperlink ref="C2" location="Zentrale!A10" display="Zentrale!A10" xr:uid="{00000000-0004-0000-0800-000000000000}"/>
    <hyperlink ref="I2" location="Umrechnung!A1" display="Umrechnung!A1" xr:uid="{00000000-0004-0000-0800-000001000000}"/>
  </hyperlinks>
  <printOptions horizontalCentered="1" gridLines="1"/>
  <pageMargins left="0.78740157480314965" right="0.59055118110236227" top="0.59055118110236227" bottom="0.78740157480314965" header="0.31496062992125984" footer="0.31496062992125984"/>
  <pageSetup paperSize="9" scale="90" orientation="portrait" horizontalDpi="300" verticalDpi="300" r:id="rId1"/>
  <headerFooter alignWithMargins="0">
    <oddHeader>&amp;C&amp;F &amp;A &amp;D</oddHeader>
    <oddFooter>&amp;CAus XZ300 Arbeitszeiten in Jahresdateien erfassen   © Auvista Verlag München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Zentrale</vt:lpstr>
      <vt:lpstr>Mitarbeiter</vt:lpstr>
      <vt:lpstr>Jan</vt:lpstr>
      <vt:lpstr>Feb</vt:lpstr>
      <vt:lpstr>Mrz</vt:lpstr>
      <vt:lpstr>Apr</vt:lpstr>
      <vt:lpstr>Mai</vt:lpstr>
      <vt:lpstr>Jun</vt:lpstr>
      <vt:lpstr>Jul</vt:lpstr>
      <vt:lpstr>Aug</vt:lpstr>
      <vt:lpstr>Sep</vt:lpstr>
      <vt:lpstr>Okt</vt:lpstr>
      <vt:lpstr>Nov</vt:lpstr>
      <vt:lpstr>Dez</vt:lpstr>
      <vt:lpstr>Umrechnung</vt:lpstr>
      <vt:lpstr>Dokumentation</vt:lpstr>
      <vt:lpstr>N</vt:lpstr>
      <vt:lpstr>Apr!Druckbereich</vt:lpstr>
      <vt:lpstr>Aug!Druckbereich</vt:lpstr>
      <vt:lpstr>Dez!Druckbereich</vt:lpstr>
      <vt:lpstr>Dokumentation!Druckbereich</vt:lpstr>
      <vt:lpstr>Feb!Druckbereich</vt:lpstr>
      <vt:lpstr>Jan!Druckbereich</vt:lpstr>
      <vt:lpstr>Jul!Druckbereich</vt:lpstr>
      <vt:lpstr>Jun!Druckbereich</vt:lpstr>
      <vt:lpstr>Mai!Druckbereich</vt:lpstr>
      <vt:lpstr>Mitarbeiter!Druckbereich</vt:lpstr>
      <vt:lpstr>Mrz!Druckbereich</vt:lpstr>
      <vt:lpstr>Nov!Druckbereich</vt:lpstr>
      <vt:lpstr>Okt!Druckbereich</vt:lpstr>
      <vt:lpstr>Sep!Druckbereich</vt:lpstr>
      <vt:lpstr>Umrechnung!Druckbereich</vt:lpstr>
      <vt:lpstr>Zentrale!Druckbereich</vt:lpstr>
      <vt:lpstr>Dokumentation!Drucktitel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Stunden_Soll_Ist_Vergleich mit Fehltagen gratis fuer 2025</dc:title>
  <dc:subject/>
  <dc:creator>Thomas Pfeiffer</dc:creator>
  <cp:keywords>Fassung mit Feiertagen für 2022</cp:keywords>
  <dc:description>Kostenlose Gratis-Datei - geschützte Fassung</dc:description>
  <cp:lastModifiedBy>Thomas Pfeiffer</cp:lastModifiedBy>
  <cp:lastPrinted>2025-07-02T14:42:50Z</cp:lastPrinted>
  <dcterms:created xsi:type="dcterms:W3CDTF">2013-09-20T10:38:49Z</dcterms:created>
  <dcterms:modified xsi:type="dcterms:W3CDTF">2025-07-02T14:59:52Z</dcterms:modified>
</cp:coreProperties>
</file>